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2020级会计学专业" sheetId="2" r:id="rId1"/>
    <sheet name="2020级ACCA专业" sheetId="3" r:id="rId2"/>
    <sheet name="2020级财务管理专业 " sheetId="4" r:id="rId3"/>
    <sheet name="2020级审计学专业 " sheetId="5" r:id="rId4"/>
    <sheet name="2020级会计学专业  (专升本) " sheetId="6" r:id="rId5"/>
    <sheet name="2020级财务管理专业  (专升本)" sheetId="7" r:id="rId6"/>
  </sheets>
  <externalReferences>
    <externalReference r:id="rId7"/>
    <externalReference r:id="rId8"/>
  </externalReferences>
  <definedNames>
    <definedName name="_xlnm._FilterDatabase" localSheetId="4" hidden="1">'2020级会计学专业  (专升本) '!$A$1:$M$4</definedName>
  </definedNames>
  <calcPr calcId="144525"/>
</workbook>
</file>

<file path=xl/sharedStrings.xml><?xml version="1.0" encoding="utf-8"?>
<sst xmlns="http://schemas.openxmlformats.org/spreadsheetml/2006/main" count="2782" uniqueCount="782">
  <si>
    <t>附件2</t>
  </si>
  <si>
    <t>学生综合素质测评成绩汇总表</t>
  </si>
  <si>
    <t>院系：（盖章）                                                                                测评学年：2022-2023学年</t>
  </si>
  <si>
    <t>序号</t>
  </si>
  <si>
    <t>姓名</t>
  </si>
  <si>
    <t>学号</t>
  </si>
  <si>
    <t>年级</t>
  </si>
  <si>
    <t>专业</t>
  </si>
  <si>
    <t>班级</t>
  </si>
  <si>
    <t>基础性素质
测评得分</t>
  </si>
  <si>
    <t>发展性素质
测评得分</t>
  </si>
  <si>
    <t>学业能力
测评得分</t>
  </si>
  <si>
    <t>测评
总成绩</t>
  </si>
  <si>
    <t>综测排名</t>
  </si>
  <si>
    <t>学业成绩排名</t>
  </si>
  <si>
    <t>备注</t>
  </si>
  <si>
    <t>郭紫玥</t>
  </si>
  <si>
    <t>2020级</t>
  </si>
  <si>
    <t>会计学</t>
  </si>
  <si>
    <t>会计学1班</t>
  </si>
  <si>
    <t>郭玲嫣</t>
  </si>
  <si>
    <t>2010820012</t>
  </si>
  <si>
    <t>会计学2班</t>
  </si>
  <si>
    <t>曾茵</t>
  </si>
  <si>
    <t>2010610062</t>
  </si>
  <si>
    <t>会计学5班</t>
  </si>
  <si>
    <t>刘湘湘</t>
  </si>
  <si>
    <t>会计学6班</t>
  </si>
  <si>
    <t>刘惠云</t>
  </si>
  <si>
    <t>2020180043</t>
  </si>
  <si>
    <t>林敏丽</t>
  </si>
  <si>
    <t>2010610123</t>
  </si>
  <si>
    <t>卜梦怡</t>
  </si>
  <si>
    <t>2010610166</t>
  </si>
  <si>
    <t>王颖</t>
  </si>
  <si>
    <t>毕雪怡</t>
  </si>
  <si>
    <t>詹佳毅</t>
  </si>
  <si>
    <t>会计学7班</t>
  </si>
  <si>
    <t>吴思敏</t>
  </si>
  <si>
    <t>莫敏芳</t>
  </si>
  <si>
    <t>会计学3班</t>
  </si>
  <si>
    <t>吴雨静</t>
  </si>
  <si>
    <t>陈美欣</t>
  </si>
  <si>
    <t>2010610177</t>
  </si>
  <si>
    <t>黄冬燕</t>
  </si>
  <si>
    <t>2010610280</t>
  </si>
  <si>
    <t>黄素薇</t>
  </si>
  <si>
    <t>梁俊聪</t>
  </si>
  <si>
    <t>曹杨渊</t>
  </si>
  <si>
    <t>林智鸿</t>
  </si>
  <si>
    <t>邓婵敏</t>
  </si>
  <si>
    <t>2010610300</t>
  </si>
  <si>
    <t>劳慧诗</t>
  </si>
  <si>
    <t>邓慧琪</t>
  </si>
  <si>
    <t>会计学4班</t>
  </si>
  <si>
    <t>黄丽满</t>
  </si>
  <si>
    <t>司徒靖怡</t>
  </si>
  <si>
    <t>周晓凤</t>
  </si>
  <si>
    <t>赵家龙</t>
  </si>
  <si>
    <t>朱婧仪</t>
  </si>
  <si>
    <t>唐丽君</t>
  </si>
  <si>
    <t>安佳柠</t>
  </si>
  <si>
    <t>陈烨</t>
  </si>
  <si>
    <t>2010610309</t>
  </si>
  <si>
    <t>李依蔓</t>
  </si>
  <si>
    <t>2010610046</t>
  </si>
  <si>
    <t>郭树婵</t>
  </si>
  <si>
    <t>张婧曦</t>
  </si>
  <si>
    <t>尹昕</t>
  </si>
  <si>
    <t>潘嘉怡</t>
  </si>
  <si>
    <t>刘梦婷</t>
  </si>
  <si>
    <t>2020150068</t>
  </si>
  <si>
    <t>刘梓煜</t>
  </si>
  <si>
    <t>陈樱桃</t>
  </si>
  <si>
    <t>倪博雅</t>
  </si>
  <si>
    <t>王玫丹</t>
  </si>
  <si>
    <t>魏惠兰</t>
  </si>
  <si>
    <t>蔡思雅</t>
  </si>
  <si>
    <t>胡琴</t>
  </si>
  <si>
    <t>2010610306</t>
  </si>
  <si>
    <t>陈佩欣</t>
  </si>
  <si>
    <t>蔡丽清</t>
  </si>
  <si>
    <t>杨旭康</t>
  </si>
  <si>
    <t>申娅琦</t>
  </si>
  <si>
    <t>谢小玲</t>
  </si>
  <si>
    <t>2010610043</t>
  </si>
  <si>
    <t>孙瑞星</t>
  </si>
  <si>
    <t>2010610101</t>
  </si>
  <si>
    <t>田嘉意</t>
  </si>
  <si>
    <t>李诗培</t>
  </si>
  <si>
    <t>袁艳</t>
  </si>
  <si>
    <t>林淑敏</t>
  </si>
  <si>
    <t>2020180143</t>
  </si>
  <si>
    <t>柯悦</t>
  </si>
  <si>
    <t>2010610202</t>
  </si>
  <si>
    <t>吴晓婷</t>
  </si>
  <si>
    <t>2010610174</t>
  </si>
  <si>
    <t>霍晓柔</t>
  </si>
  <si>
    <t>符书浩</t>
  </si>
  <si>
    <t>2010610351</t>
  </si>
  <si>
    <t>陈瑞宁</t>
  </si>
  <si>
    <t>陈文茵</t>
  </si>
  <si>
    <t>刘晨香</t>
  </si>
  <si>
    <t>卢东梅</t>
  </si>
  <si>
    <t>黄文莉</t>
  </si>
  <si>
    <t>黄蔚靖</t>
  </si>
  <si>
    <t>毛迪</t>
  </si>
  <si>
    <t>丁军霞</t>
  </si>
  <si>
    <t>郑浩湃</t>
  </si>
  <si>
    <t>2010610312</t>
  </si>
  <si>
    <t>林凤娇</t>
  </si>
  <si>
    <t>吴舒婷</t>
  </si>
  <si>
    <t>2020170266</t>
  </si>
  <si>
    <t>黄子豪</t>
  </si>
  <si>
    <t>2030140017</t>
  </si>
  <si>
    <t>岳瑶</t>
  </si>
  <si>
    <t>2030140011</t>
  </si>
  <si>
    <t>黄宏锋</t>
  </si>
  <si>
    <t>林悦</t>
  </si>
  <si>
    <t>2020210094</t>
  </si>
  <si>
    <t>王智渊</t>
  </si>
  <si>
    <t>林芷颖</t>
  </si>
  <si>
    <t>龙万秀</t>
  </si>
  <si>
    <t>栾佳翰</t>
  </si>
  <si>
    <t>戴婉琪</t>
  </si>
  <si>
    <t>王华博</t>
  </si>
  <si>
    <t>周家敏</t>
  </si>
  <si>
    <t>江映琳</t>
  </si>
  <si>
    <t>2010520050</t>
  </si>
  <si>
    <t>林焕文</t>
  </si>
  <si>
    <t>郭倩</t>
  </si>
  <si>
    <t>冯子轩</t>
  </si>
  <si>
    <t>陈小燕</t>
  </si>
  <si>
    <t>邵晓琪</t>
  </si>
  <si>
    <t>2010360021</t>
  </si>
  <si>
    <t>李欣怡</t>
  </si>
  <si>
    <t>杨琳</t>
  </si>
  <si>
    <t>2010610012</t>
  </si>
  <si>
    <t>叶熠枫</t>
  </si>
  <si>
    <t>江芊妮</t>
  </si>
  <si>
    <t>徐培纯</t>
  </si>
  <si>
    <t>2010610296</t>
  </si>
  <si>
    <t>郭晨璐</t>
  </si>
  <si>
    <t>孙一丹</t>
  </si>
  <si>
    <t>孙华燕</t>
  </si>
  <si>
    <t>2010430040</t>
  </si>
  <si>
    <t>林昕</t>
  </si>
  <si>
    <t>黄乙珊</t>
  </si>
  <si>
    <t>许静珊</t>
  </si>
  <si>
    <t>曾美婷</t>
  </si>
  <si>
    <t>潘李丹</t>
  </si>
  <si>
    <t>2010610157</t>
  </si>
  <si>
    <t>刘芝然</t>
  </si>
  <si>
    <t>沈怡</t>
  </si>
  <si>
    <t>程然</t>
  </si>
  <si>
    <t>刘昭苏</t>
  </si>
  <si>
    <t>黄心怡</t>
  </si>
  <si>
    <t>吴其琪</t>
  </si>
  <si>
    <t>许诗涵</t>
  </si>
  <si>
    <t>巫舒愉</t>
  </si>
  <si>
    <t>胡耀婷</t>
  </si>
  <si>
    <t>刘慧怡</t>
  </si>
  <si>
    <t>金泽中</t>
  </si>
  <si>
    <t>裴旭</t>
  </si>
  <si>
    <t>方钦彬</t>
  </si>
  <si>
    <t>陈颖</t>
  </si>
  <si>
    <t>肖盈</t>
  </si>
  <si>
    <t>黄亮兴</t>
  </si>
  <si>
    <t>李少莉</t>
  </si>
  <si>
    <t>2010520021</t>
  </si>
  <si>
    <t>赵珮君</t>
  </si>
  <si>
    <t>彭涛</t>
  </si>
  <si>
    <t>雷若岚</t>
  </si>
  <si>
    <t>刘嫣</t>
  </si>
  <si>
    <t>苏美君</t>
  </si>
  <si>
    <t>2010430042</t>
  </si>
  <si>
    <t>邬祥玉</t>
  </si>
  <si>
    <t>朱希一</t>
  </si>
  <si>
    <t>陈巧梅</t>
  </si>
  <si>
    <t>刘吕明睿</t>
  </si>
  <si>
    <t>方健玉</t>
  </si>
  <si>
    <t>胡永旭</t>
  </si>
  <si>
    <t>李彩怡</t>
  </si>
  <si>
    <t>2010360030</t>
  </si>
  <si>
    <t>任嘉怡</t>
  </si>
  <si>
    <t>杨梓梦</t>
  </si>
  <si>
    <t>潘诗烨</t>
  </si>
  <si>
    <t>蓝洁莹</t>
  </si>
  <si>
    <t>2010610244</t>
  </si>
  <si>
    <t>汪嘉明</t>
  </si>
  <si>
    <t>2010610187</t>
  </si>
  <si>
    <t>刘冠言</t>
  </si>
  <si>
    <t>2020180102</t>
  </si>
  <si>
    <t>朱静滢</t>
  </si>
  <si>
    <t>陈晓芸</t>
  </si>
  <si>
    <t>冯君琳</t>
  </si>
  <si>
    <t>2010610175</t>
  </si>
  <si>
    <t>王安淇</t>
  </si>
  <si>
    <t>2010610288</t>
  </si>
  <si>
    <t>娄珊珊</t>
  </si>
  <si>
    <t>毕嘉诚</t>
  </si>
  <si>
    <t>刘宁娅</t>
  </si>
  <si>
    <t>2010610003</t>
  </si>
  <si>
    <t>江梦云</t>
  </si>
  <si>
    <t>杨恒斌</t>
  </si>
  <si>
    <t>吴昕颖</t>
  </si>
  <si>
    <t>2010610073</t>
  </si>
  <si>
    <t>杨如双</t>
  </si>
  <si>
    <t>刘慧</t>
  </si>
  <si>
    <t>2020180148</t>
  </si>
  <si>
    <t>王威</t>
  </si>
  <si>
    <t>罗洁</t>
  </si>
  <si>
    <t>2010610246</t>
  </si>
  <si>
    <t>陈钰婷</t>
  </si>
  <si>
    <t>朱烁彤</t>
  </si>
  <si>
    <t>181061208</t>
  </si>
  <si>
    <t>陈积玲</t>
  </si>
  <si>
    <t>刘晓玲</t>
  </si>
  <si>
    <t>周银</t>
  </si>
  <si>
    <t>黄思颖</t>
  </si>
  <si>
    <t>缪雨欣</t>
  </si>
  <si>
    <t>吕凯文</t>
  </si>
  <si>
    <t>余依琳</t>
  </si>
  <si>
    <t>张梦娇</t>
  </si>
  <si>
    <t>徐海妮</t>
  </si>
  <si>
    <t>陈绮琦</t>
  </si>
  <si>
    <t>2040130025</t>
  </si>
  <si>
    <t>尤叶容</t>
  </si>
  <si>
    <t>2010130017</t>
  </si>
  <si>
    <t>温晨露</t>
  </si>
  <si>
    <t>冯冠秀</t>
  </si>
  <si>
    <t>黄可名</t>
  </si>
  <si>
    <t>李静</t>
  </si>
  <si>
    <t>曹宏炜</t>
  </si>
  <si>
    <t>杨钧著</t>
  </si>
  <si>
    <t>2010610273</t>
  </si>
  <si>
    <t>李芳媛</t>
  </si>
  <si>
    <t>2010610017</t>
  </si>
  <si>
    <t>郑雯绮</t>
  </si>
  <si>
    <t>潘雪玲</t>
  </si>
  <si>
    <t>2010810103</t>
  </si>
  <si>
    <t>蒲祎睿</t>
  </si>
  <si>
    <t>2010610072</t>
  </si>
  <si>
    <t>王洁</t>
  </si>
  <si>
    <t>廖家明</t>
  </si>
  <si>
    <t>黄慧美</t>
  </si>
  <si>
    <t>2010130073</t>
  </si>
  <si>
    <t>郑佩章</t>
  </si>
  <si>
    <t>何亮臻</t>
  </si>
  <si>
    <t>刘宛宜</t>
  </si>
  <si>
    <t>欧烨棋</t>
  </si>
  <si>
    <t>徐艳丽</t>
  </si>
  <si>
    <t>2010240067</t>
  </si>
  <si>
    <t>黄嘉桦</t>
  </si>
  <si>
    <t>丘端懿</t>
  </si>
  <si>
    <t>2010610262</t>
  </si>
  <si>
    <t>傅伟鹏</t>
  </si>
  <si>
    <t>彭欣霞</t>
  </si>
  <si>
    <t>周小玉</t>
  </si>
  <si>
    <t>陈昀</t>
  </si>
  <si>
    <t>黄文静</t>
  </si>
  <si>
    <t>吕文迪</t>
  </si>
  <si>
    <t>路淳</t>
  </si>
  <si>
    <t>2010610368</t>
  </si>
  <si>
    <t>李秋蕙</t>
  </si>
  <si>
    <t>2010610168</t>
  </si>
  <si>
    <t>林佳妍</t>
  </si>
  <si>
    <t>2010610314</t>
  </si>
  <si>
    <t>梁靖</t>
  </si>
  <si>
    <t>莫崇英</t>
  </si>
  <si>
    <t>冯雪峰</t>
  </si>
  <si>
    <t>2010350045</t>
  </si>
  <si>
    <t>刘诗颖</t>
  </si>
  <si>
    <t>2010610250</t>
  </si>
  <si>
    <t>陈松洋</t>
  </si>
  <si>
    <t>郭秋娟</t>
  </si>
  <si>
    <t>2010610268</t>
  </si>
  <si>
    <t>王子昕</t>
  </si>
  <si>
    <t>陆宣彤</t>
  </si>
  <si>
    <t>邱泽川</t>
  </si>
  <si>
    <t>周佳霓</t>
  </si>
  <si>
    <t>陈敏婷</t>
  </si>
  <si>
    <t>倪珊珊</t>
  </si>
  <si>
    <t>吴悦丹</t>
  </si>
  <si>
    <t>2010360027</t>
  </si>
  <si>
    <t>罗琳</t>
  </si>
  <si>
    <t>黄梦菲</t>
  </si>
  <si>
    <t>卢晔</t>
  </si>
  <si>
    <t>姚敏嘉</t>
  </si>
  <si>
    <t>关可恩</t>
  </si>
  <si>
    <t>杨文</t>
  </si>
  <si>
    <t>叶建平</t>
  </si>
  <si>
    <t>简易鹏</t>
  </si>
  <si>
    <t>许海东</t>
  </si>
  <si>
    <t>袁億淇</t>
  </si>
  <si>
    <t>2020180110</t>
  </si>
  <si>
    <t>刘然</t>
  </si>
  <si>
    <t>刘洁媚</t>
  </si>
  <si>
    <t>2010610261</t>
  </si>
  <si>
    <t>曾麒昊</t>
  </si>
  <si>
    <t>许小琪</t>
  </si>
  <si>
    <t>马瑞雪</t>
  </si>
  <si>
    <t>许浩楠</t>
  </si>
  <si>
    <t>2010610067</t>
  </si>
  <si>
    <t>董慧欣</t>
  </si>
  <si>
    <t>刘梓涵</t>
  </si>
  <si>
    <t>2010610120</t>
  </si>
  <si>
    <t>徐蓉</t>
  </si>
  <si>
    <t>2010250052</t>
  </si>
  <si>
    <t>李青娴</t>
  </si>
  <si>
    <t>廖燕维</t>
  </si>
  <si>
    <t>卓素娜</t>
  </si>
  <si>
    <t>何鑫莉</t>
  </si>
  <si>
    <t>2020180122</t>
  </si>
  <si>
    <t>但钰</t>
  </si>
  <si>
    <t>2010530039</t>
  </si>
  <si>
    <t>梁颖</t>
  </si>
  <si>
    <t>曾海思</t>
  </si>
  <si>
    <t>2010610204</t>
  </si>
  <si>
    <t>何雨欣</t>
  </si>
  <si>
    <t>2010610001</t>
  </si>
  <si>
    <t>何杰霖</t>
  </si>
  <si>
    <t>陈文琼</t>
  </si>
  <si>
    <t>吴金杰</t>
  </si>
  <si>
    <t>黄旭铭</t>
  </si>
  <si>
    <t>2030140007</t>
  </si>
  <si>
    <t>董乐康</t>
  </si>
  <si>
    <t>劳海琳</t>
  </si>
  <si>
    <t>刘洁</t>
  </si>
  <si>
    <t>邱沛彤</t>
  </si>
  <si>
    <t>杨杏琳</t>
  </si>
  <si>
    <t>何鸿彬</t>
  </si>
  <si>
    <t>2030140100</t>
  </si>
  <si>
    <t>萧钦海</t>
  </si>
  <si>
    <t>2010530024</t>
  </si>
  <si>
    <t>倪宝林</t>
  </si>
  <si>
    <t>2010530107</t>
  </si>
  <si>
    <t>区嘉欣</t>
  </si>
  <si>
    <t>黄彩莲</t>
  </si>
  <si>
    <t>潘文迪</t>
  </si>
  <si>
    <t>2010440051</t>
  </si>
  <si>
    <t>陈菲楠</t>
  </si>
  <si>
    <t>邱颖仪</t>
  </si>
  <si>
    <t>谢扬阳</t>
  </si>
  <si>
    <t>禤可莹</t>
  </si>
  <si>
    <t>唐济华</t>
  </si>
  <si>
    <t>刘嘉丽</t>
  </si>
  <si>
    <t>2010610374</t>
  </si>
  <si>
    <t>蔡兴娅</t>
  </si>
  <si>
    <t>穆欣然</t>
  </si>
  <si>
    <t>杨淇钰</t>
  </si>
  <si>
    <t>黄钰婷</t>
  </si>
  <si>
    <t>林元杰</t>
  </si>
  <si>
    <t>2010610037</t>
  </si>
  <si>
    <t>单余鑫</t>
  </si>
  <si>
    <t>2010250006</t>
  </si>
  <si>
    <t>陈明涛</t>
  </si>
  <si>
    <t>杨俊彬</t>
  </si>
  <si>
    <t>王浩翔</t>
  </si>
  <si>
    <t>黄淇祥</t>
  </si>
  <si>
    <t>谢晓东</t>
  </si>
  <si>
    <t>邱佳熳</t>
  </si>
  <si>
    <t>徐观鸿</t>
  </si>
  <si>
    <t>覃慧怡</t>
  </si>
  <si>
    <t>2020150023</t>
  </si>
  <si>
    <t>刘夏天</t>
  </si>
  <si>
    <t>李家文</t>
  </si>
  <si>
    <t>邓舒婷</t>
  </si>
  <si>
    <t>张明哲</t>
  </si>
  <si>
    <t>陈若凡</t>
  </si>
  <si>
    <t>吴伟国</t>
  </si>
  <si>
    <t>曾思婷</t>
  </si>
  <si>
    <t>2020180128</t>
  </si>
  <si>
    <t>郑美君</t>
  </si>
  <si>
    <t>苗子菡</t>
  </si>
  <si>
    <t>李诗慧</t>
  </si>
  <si>
    <t>2010610254</t>
  </si>
  <si>
    <t>黄向柳</t>
  </si>
  <si>
    <t>陈至浩</t>
  </si>
  <si>
    <t>陈之睿</t>
  </si>
  <si>
    <t>古文羽</t>
  </si>
  <si>
    <t>陈培强</t>
  </si>
  <si>
    <t>王菲</t>
  </si>
  <si>
    <t>2010610222</t>
  </si>
  <si>
    <t>杜竺鑫</t>
  </si>
  <si>
    <t>林聪</t>
  </si>
  <si>
    <t>马宇航</t>
  </si>
  <si>
    <t>181061032</t>
  </si>
  <si>
    <t>戴玮</t>
  </si>
  <si>
    <t>刘素瑀</t>
  </si>
  <si>
    <t>2010130135</t>
  </si>
  <si>
    <t>林柏臻</t>
  </si>
  <si>
    <t>王奥婕</t>
  </si>
  <si>
    <t>苏睿</t>
  </si>
  <si>
    <t>田东旭</t>
  </si>
  <si>
    <t>袁武</t>
  </si>
  <si>
    <t>郑俊升</t>
  </si>
  <si>
    <t>陈益帅</t>
  </si>
  <si>
    <t>2010310005</t>
  </si>
  <si>
    <t>黎养正</t>
  </si>
  <si>
    <t>黄杏珊</t>
  </si>
  <si>
    <t>2010610251</t>
  </si>
  <si>
    <t>聂滔</t>
  </si>
  <si>
    <t>2020150071</t>
  </si>
  <si>
    <t>茹杞颜</t>
  </si>
  <si>
    <t>陈林</t>
  </si>
  <si>
    <t>黄伟权</t>
  </si>
  <si>
    <t>陈宇信</t>
  </si>
  <si>
    <t>艾睿楠</t>
  </si>
  <si>
    <t>温渝淇</t>
  </si>
  <si>
    <t>2010610299</t>
  </si>
  <si>
    <t>卓圣儿</t>
  </si>
  <si>
    <t>骆宏博</t>
  </si>
  <si>
    <t>2010610016</t>
  </si>
  <si>
    <t>廖璇</t>
  </si>
  <si>
    <t>陈如泓</t>
  </si>
  <si>
    <t>陈怡冰</t>
  </si>
  <si>
    <t>伍智浩</t>
  </si>
  <si>
    <t>2010610308</t>
  </si>
  <si>
    <t>黄悦浠</t>
  </si>
  <si>
    <t>2010610087</t>
  </si>
  <si>
    <t>王弋天</t>
  </si>
  <si>
    <t>汪若萱</t>
  </si>
  <si>
    <t>颜吉航</t>
  </si>
  <si>
    <t>汪诗琪</t>
  </si>
  <si>
    <t>吴可歆</t>
  </si>
  <si>
    <t>苏梓炅</t>
  </si>
  <si>
    <t>邓江弘</t>
  </si>
  <si>
    <t>2010440031</t>
  </si>
  <si>
    <t>郑杰元</t>
  </si>
  <si>
    <t>何冬晴</t>
  </si>
  <si>
    <t>1910000172</t>
  </si>
  <si>
    <t>王子杰</t>
  </si>
  <si>
    <t>彭祉熹</t>
  </si>
  <si>
    <t>2010610094</t>
  </si>
  <si>
    <t>张凌霄</t>
  </si>
  <si>
    <t>181061046</t>
  </si>
  <si>
    <t>杨悦</t>
  </si>
  <si>
    <t>周荻</t>
  </si>
  <si>
    <t>贺新媛</t>
  </si>
  <si>
    <t>陈荟而</t>
  </si>
  <si>
    <t>ACCA</t>
  </si>
  <si>
    <t>20ACCA1班</t>
  </si>
  <si>
    <t>冯韵璇</t>
  </si>
  <si>
    <t>余常鑫</t>
  </si>
  <si>
    <t>谢欢</t>
  </si>
  <si>
    <t>黄心奕</t>
  </si>
  <si>
    <t>张燕琳</t>
  </si>
  <si>
    <t>冯梓程</t>
  </si>
  <si>
    <t>陈盈冰</t>
  </si>
  <si>
    <t>秦颖婕</t>
  </si>
  <si>
    <t>肖晓真</t>
  </si>
  <si>
    <t>潘淑美</t>
  </si>
  <si>
    <t>曾芊奕</t>
  </si>
  <si>
    <t>姚恒煜</t>
  </si>
  <si>
    <t>季忆彬</t>
  </si>
  <si>
    <t>谢宇轩</t>
  </si>
  <si>
    <t>杜心悦</t>
  </si>
  <si>
    <t>邓宇辰</t>
  </si>
  <si>
    <t>吴其龙</t>
  </si>
  <si>
    <t>谢李想</t>
  </si>
  <si>
    <t>陈泳珊</t>
  </si>
  <si>
    <t>王乙舒</t>
  </si>
  <si>
    <t>林建军</t>
  </si>
  <si>
    <t>王菽坚</t>
  </si>
  <si>
    <t>刘淳銮</t>
  </si>
  <si>
    <t>陈宏立</t>
  </si>
  <si>
    <t>陈燕妮</t>
  </si>
  <si>
    <t>林彦秀</t>
  </si>
  <si>
    <t>林俊贤</t>
  </si>
  <si>
    <t>曾炜</t>
  </si>
  <si>
    <t>王铃源</t>
  </si>
  <si>
    <t>李雅馨</t>
  </si>
  <si>
    <t>石飞扬</t>
  </si>
  <si>
    <t>钟文伟</t>
  </si>
  <si>
    <t>王亦欣</t>
  </si>
  <si>
    <t>林颖</t>
  </si>
  <si>
    <t>林轩乐</t>
  </si>
  <si>
    <t>钟浩</t>
  </si>
  <si>
    <t>陈思雨</t>
  </si>
  <si>
    <t>庄福攀</t>
  </si>
  <si>
    <t xml:space="preserve">汪子蕴 </t>
  </si>
  <si>
    <t>黄诺培</t>
  </si>
  <si>
    <t>吕宇珩</t>
  </si>
  <si>
    <t>谢志荣</t>
  </si>
  <si>
    <t>曹毅卓</t>
  </si>
  <si>
    <t>2019级</t>
  </si>
  <si>
    <t>吴张华禹</t>
  </si>
  <si>
    <t>刘光正</t>
  </si>
  <si>
    <t>叶显龙</t>
  </si>
  <si>
    <t>程义涵</t>
  </si>
  <si>
    <t>谭颖芊</t>
  </si>
  <si>
    <t>2010650003</t>
  </si>
  <si>
    <t>综测成绩排名</t>
  </si>
  <si>
    <t>彭玉梅</t>
  </si>
  <si>
    <t>财务管理</t>
  </si>
  <si>
    <t>财务管理2班</t>
  </si>
  <si>
    <t>黄泽梅</t>
  </si>
  <si>
    <t>财务管理1班</t>
  </si>
  <si>
    <t>林橙薇</t>
  </si>
  <si>
    <t>蓝天</t>
  </si>
  <si>
    <t>卓佩音</t>
  </si>
  <si>
    <t>黎慧仪</t>
  </si>
  <si>
    <t>何诗华</t>
  </si>
  <si>
    <t>梁颖姿</t>
  </si>
  <si>
    <t>谢菲柠</t>
  </si>
  <si>
    <t>谢佩珊</t>
  </si>
  <si>
    <t>蔡妍菁</t>
  </si>
  <si>
    <t>王嘉慧</t>
  </si>
  <si>
    <t>魏欣然</t>
  </si>
  <si>
    <t>邹丹</t>
  </si>
  <si>
    <t>陈铭华</t>
  </si>
  <si>
    <t>陈佳怡</t>
  </si>
  <si>
    <t>温淑雯</t>
  </si>
  <si>
    <t>张煜钜</t>
  </si>
  <si>
    <t>谢绿然</t>
  </si>
  <si>
    <t>吴晓水</t>
  </si>
  <si>
    <t>严婉琴</t>
  </si>
  <si>
    <t>曾涛林</t>
  </si>
  <si>
    <t>疏美丽</t>
  </si>
  <si>
    <t>潘银榕</t>
  </si>
  <si>
    <t>梁赐弟</t>
  </si>
  <si>
    <t>陈晓楠</t>
  </si>
  <si>
    <t>赵文静</t>
  </si>
  <si>
    <t>黎映雪</t>
  </si>
  <si>
    <t>蔡优丽</t>
  </si>
  <si>
    <t>莫晓婷</t>
  </si>
  <si>
    <t>吴莹</t>
  </si>
  <si>
    <t>卢烨</t>
  </si>
  <si>
    <t>谢芷君</t>
  </si>
  <si>
    <t>杨丹艺</t>
  </si>
  <si>
    <t>黄莹华</t>
  </si>
  <si>
    <t>伍海媚</t>
  </si>
  <si>
    <t>俞乐璠</t>
  </si>
  <si>
    <t>黄寒茜</t>
  </si>
  <si>
    <t>陈洁琳</t>
  </si>
  <si>
    <t>丘雨欣</t>
  </si>
  <si>
    <t>潘璇</t>
  </si>
  <si>
    <t>罗耿雄</t>
  </si>
  <si>
    <t>李仕优</t>
  </si>
  <si>
    <t>黄丹</t>
  </si>
  <si>
    <t>刘丽淇</t>
  </si>
  <si>
    <t>杨芷茵</t>
  </si>
  <si>
    <t>朱怡欣</t>
  </si>
  <si>
    <t>刘俊滔</t>
  </si>
  <si>
    <t>刘彬</t>
  </si>
  <si>
    <t>喻文惠</t>
  </si>
  <si>
    <t>孙红</t>
  </si>
  <si>
    <t>梁昶妍</t>
  </si>
  <si>
    <t>梁梓锋</t>
  </si>
  <si>
    <t>廖建威</t>
  </si>
  <si>
    <t>郭梓健</t>
  </si>
  <si>
    <t>陈玉尧</t>
  </si>
  <si>
    <t>柳舒华</t>
  </si>
  <si>
    <t>张艺涵</t>
  </si>
  <si>
    <t>王嘉盈</t>
  </si>
  <si>
    <t>刘凯政</t>
  </si>
  <si>
    <t>苏韵丹</t>
  </si>
  <si>
    <t>骆凤娇</t>
  </si>
  <si>
    <t>邓颖思</t>
  </si>
  <si>
    <t>朱一安</t>
  </si>
  <si>
    <t>杨润淇</t>
  </si>
  <si>
    <t>张玲</t>
  </si>
  <si>
    <t>郭静沂</t>
  </si>
  <si>
    <t>吕郸劭</t>
  </si>
  <si>
    <t>蒋楠</t>
  </si>
  <si>
    <t>邹雪萍</t>
  </si>
  <si>
    <t>詹培彩</t>
  </si>
  <si>
    <t>冯荟霖</t>
  </si>
  <si>
    <t>陈耿伟</t>
  </si>
  <si>
    <t>蒋雷</t>
  </si>
  <si>
    <t>李子沐</t>
  </si>
  <si>
    <t>樊梦扬</t>
  </si>
  <si>
    <t>陈清恋</t>
  </si>
  <si>
    <t>蔡小曼</t>
  </si>
  <si>
    <t>陈壮强</t>
  </si>
  <si>
    <t>陈启良</t>
  </si>
  <si>
    <t>刘师帅</t>
  </si>
  <si>
    <t>邹祖军</t>
  </si>
  <si>
    <t>江志豪</t>
  </si>
  <si>
    <t>黄旺</t>
  </si>
  <si>
    <t>李耀文</t>
  </si>
  <si>
    <t>江俊辉</t>
  </si>
  <si>
    <t>郑旭明</t>
  </si>
  <si>
    <t>周金生</t>
  </si>
  <si>
    <t>谢可馨</t>
  </si>
  <si>
    <t>审计学</t>
  </si>
  <si>
    <t>审计学2班</t>
  </si>
  <si>
    <t>张娜</t>
  </si>
  <si>
    <t>审计学1班</t>
  </si>
  <si>
    <t>廖钰滢</t>
  </si>
  <si>
    <t>胡洽芹</t>
  </si>
  <si>
    <t>谢季虹</t>
  </si>
  <si>
    <t>何柯怡</t>
  </si>
  <si>
    <t>林玮琦</t>
  </si>
  <si>
    <t>钟淑铃</t>
  </si>
  <si>
    <t>徐源</t>
  </si>
  <si>
    <t>张桂如</t>
  </si>
  <si>
    <t>吴桐</t>
  </si>
  <si>
    <t>陈佳欣</t>
  </si>
  <si>
    <t>朱雅琪</t>
  </si>
  <si>
    <t>叶章敏</t>
  </si>
  <si>
    <t>庄惠杏</t>
  </si>
  <si>
    <t>冯绮琪</t>
  </si>
  <si>
    <t>邹垚丹</t>
  </si>
  <si>
    <t>吴栎宁</t>
  </si>
  <si>
    <t>方晓如</t>
  </si>
  <si>
    <t>曾嘉宇</t>
  </si>
  <si>
    <t>黄婷婷</t>
  </si>
  <si>
    <t>金语</t>
  </si>
  <si>
    <t>黄玲</t>
  </si>
  <si>
    <t>孙颖瑶</t>
  </si>
  <si>
    <t>郑琳琳</t>
  </si>
  <si>
    <t>陈敏芝</t>
  </si>
  <si>
    <t>肖梓萍</t>
  </si>
  <si>
    <t>黄乐洲</t>
  </si>
  <si>
    <t>林彦睿</t>
  </si>
  <si>
    <t>杨昌望</t>
  </si>
  <si>
    <t>李海静</t>
  </si>
  <si>
    <t>汪嘉莹</t>
  </si>
  <si>
    <t>梁朝权</t>
  </si>
  <si>
    <t>冯玉琼</t>
  </si>
  <si>
    <t>黄泽滢</t>
  </si>
  <si>
    <t>黄振添</t>
  </si>
  <si>
    <t>吴文娜</t>
  </si>
  <si>
    <t>简晓炜</t>
  </si>
  <si>
    <t>郑子昱</t>
  </si>
  <si>
    <t>赖滢滢</t>
  </si>
  <si>
    <t>陈舒琳</t>
  </si>
  <si>
    <t>张世杰</t>
  </si>
  <si>
    <t>潘鹏骥</t>
  </si>
  <si>
    <t>周杰灵</t>
  </si>
  <si>
    <t>何清锋</t>
  </si>
  <si>
    <t>刘婧</t>
  </si>
  <si>
    <t>吴华康</t>
  </si>
  <si>
    <t>周鸿慧</t>
  </si>
  <si>
    <t>禤成取</t>
  </si>
  <si>
    <t>苏高乐</t>
  </si>
  <si>
    <t>李祥珲</t>
  </si>
  <si>
    <t>向子涵</t>
  </si>
  <si>
    <t>欧海玲</t>
  </si>
  <si>
    <t>黄锦耀</t>
  </si>
  <si>
    <t>叶子琪</t>
  </si>
  <si>
    <t>胡诗彤</t>
  </si>
  <si>
    <t>何嫣婷</t>
  </si>
  <si>
    <t>姜昊</t>
  </si>
  <si>
    <t>李鸿胤</t>
  </si>
  <si>
    <t>陈焕林</t>
  </si>
  <si>
    <t>陈嘉莹</t>
  </si>
  <si>
    <t>谢扬杨</t>
  </si>
  <si>
    <t>林可逸</t>
  </si>
  <si>
    <t>罗壹峰</t>
  </si>
  <si>
    <t>许愿捷</t>
  </si>
  <si>
    <t>范金龙</t>
  </si>
  <si>
    <t>甘国霖</t>
  </si>
  <si>
    <t>陈炫光</t>
  </si>
  <si>
    <t>陈舒静</t>
  </si>
  <si>
    <t>会计学专升本2班</t>
  </si>
  <si>
    <t>黄洁</t>
  </si>
  <si>
    <t>张应娴</t>
  </si>
  <si>
    <t>江慧灵</t>
  </si>
  <si>
    <t>赵泽瑜</t>
  </si>
  <si>
    <t>会计学专升本1班</t>
  </si>
  <si>
    <t>梁玉媚</t>
  </si>
  <si>
    <t>邓玉仪</t>
  </si>
  <si>
    <t>谢玉丹</t>
  </si>
  <si>
    <t>黄静雯</t>
  </si>
  <si>
    <t>郑晓媚</t>
  </si>
  <si>
    <t>黄水娇</t>
  </si>
  <si>
    <t>林晓洁</t>
  </si>
  <si>
    <t>姚远丹</t>
  </si>
  <si>
    <t>梁诗韵</t>
  </si>
  <si>
    <t>李玟慧</t>
  </si>
  <si>
    <t>吴润萍</t>
  </si>
  <si>
    <t>李冰欣</t>
  </si>
  <si>
    <t>陈杰源</t>
  </si>
  <si>
    <t>陈树娜</t>
  </si>
  <si>
    <t>龙滢</t>
  </si>
  <si>
    <t>张嘉媚</t>
  </si>
  <si>
    <t>彭艾玲</t>
  </si>
  <si>
    <t>王文利</t>
  </si>
  <si>
    <t>成美莲</t>
  </si>
  <si>
    <t>汪雨文</t>
  </si>
  <si>
    <t>邓嘉琳</t>
  </si>
  <si>
    <t>黄碧君</t>
  </si>
  <si>
    <t>温秋雨</t>
  </si>
  <si>
    <t>2010618015</t>
  </si>
  <si>
    <t>杜琦祺</t>
  </si>
  <si>
    <t>郑健娜</t>
  </si>
  <si>
    <t>叶懿婵</t>
  </si>
  <si>
    <t>关晓琳</t>
  </si>
  <si>
    <t xml:space="preserve">2020级 </t>
  </si>
  <si>
    <t>王婷</t>
  </si>
  <si>
    <t>李锐敏</t>
  </si>
  <si>
    <t>陈思婷</t>
  </si>
  <si>
    <t>梁芷颖</t>
  </si>
  <si>
    <t>周悦容</t>
  </si>
  <si>
    <t>梁雪玲</t>
  </si>
  <si>
    <t>纪锦湖</t>
  </si>
  <si>
    <t>邓晓琳</t>
  </si>
  <si>
    <t>殷颖珊</t>
  </si>
  <si>
    <t>徐滨滨</t>
  </si>
  <si>
    <t>林晓逸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</si>
  <si>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020级</t>
    </r>
  </si>
  <si>
    <t>梁钰婷</t>
  </si>
  <si>
    <t>杨洁</t>
  </si>
  <si>
    <t>张莹</t>
  </si>
  <si>
    <t>刘祥智</t>
  </si>
  <si>
    <t>胡威玲</t>
  </si>
  <si>
    <t>杨佳如</t>
  </si>
  <si>
    <t>肖雯静</t>
  </si>
  <si>
    <t>苏梦华</t>
  </si>
  <si>
    <t>陈雅婷</t>
  </si>
  <si>
    <t>彭初露</t>
  </si>
  <si>
    <t>莫嘉雯</t>
  </si>
  <si>
    <t>蔡耿</t>
  </si>
  <si>
    <t>王依婷</t>
  </si>
  <si>
    <t>周思琪</t>
  </si>
  <si>
    <t>倪晓雪</t>
  </si>
  <si>
    <t>卓晓婷</t>
  </si>
  <si>
    <t>黄绮婷</t>
  </si>
  <si>
    <t>邓敏娟</t>
  </si>
  <si>
    <t>杨国辉</t>
  </si>
  <si>
    <t>李楚鋆</t>
  </si>
  <si>
    <t>陈欣霓</t>
  </si>
  <si>
    <t>吴雪美</t>
  </si>
  <si>
    <t>苏娇英</t>
  </si>
  <si>
    <t>练善瑜</t>
  </si>
  <si>
    <t>黄频</t>
  </si>
  <si>
    <t>陈楚欣</t>
  </si>
  <si>
    <t>梁维钧</t>
  </si>
  <si>
    <t>张煜华</t>
  </si>
  <si>
    <t>张月艳</t>
  </si>
  <si>
    <t>车思敏</t>
  </si>
  <si>
    <t>魏欣雨</t>
  </si>
  <si>
    <t>王晓君</t>
  </si>
  <si>
    <t>陈蕊蕾</t>
  </si>
  <si>
    <t>杨思淇</t>
  </si>
  <si>
    <t>林思欣</t>
  </si>
  <si>
    <t>苏峻冲</t>
  </si>
  <si>
    <t>郑润婷</t>
  </si>
  <si>
    <t>陈子珩</t>
  </si>
  <si>
    <t>黄乐</t>
  </si>
  <si>
    <t>何婕</t>
  </si>
  <si>
    <t>财务管理专升本1班</t>
  </si>
  <si>
    <t>伍沁桐</t>
  </si>
  <si>
    <t>施芝宏</t>
  </si>
  <si>
    <t>张海香</t>
  </si>
  <si>
    <t>陈家纯</t>
  </si>
  <si>
    <t>黄琳</t>
  </si>
  <si>
    <t>梁雨心</t>
  </si>
  <si>
    <t>陈汉浩</t>
  </si>
  <si>
    <t>郑建萍</t>
  </si>
  <si>
    <t>梁蓝月</t>
  </si>
  <si>
    <t>陈镁霞</t>
  </si>
  <si>
    <t>陈滢</t>
  </si>
  <si>
    <t>徐慧燕</t>
  </si>
  <si>
    <t>李俊涛</t>
  </si>
  <si>
    <t>谢宝玲</t>
  </si>
  <si>
    <t>沈凯曼</t>
  </si>
  <si>
    <t>张霖</t>
  </si>
  <si>
    <t>蔡洁莹</t>
  </si>
  <si>
    <t>蔡晓怡</t>
  </si>
  <si>
    <t>梁紫晴</t>
  </si>
  <si>
    <t>姚力健</t>
  </si>
  <si>
    <t>刘燕婷</t>
  </si>
  <si>
    <t>李雅欣</t>
  </si>
  <si>
    <t>钟嘉丽</t>
  </si>
  <si>
    <t>张珊瑜</t>
  </si>
  <si>
    <t>洪旗</t>
  </si>
  <si>
    <t>陈莹</t>
  </si>
  <si>
    <t>杨钰渝</t>
  </si>
  <si>
    <t>黄梓皓</t>
  </si>
  <si>
    <t>沈泳琪</t>
  </si>
  <si>
    <t>陈静运</t>
  </si>
  <si>
    <t>王梓艺</t>
  </si>
  <si>
    <t>张舒婷</t>
  </si>
  <si>
    <t>曾旨韵</t>
  </si>
  <si>
    <t>张颖琳</t>
  </si>
  <si>
    <t>杨荣熹</t>
  </si>
  <si>
    <t>张沁蕾</t>
  </si>
  <si>
    <t>郑嘉林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</si>
</sst>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0_);[Red]\(0\)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6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1" fillId="0" borderId="6" xfId="0" applyNumberFormat="1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&#24494;&#20449;&#25991;&#20214;\&#23454;&#20064;&#21435;&#21521;\20&#32423;&#23398;&#29983;&#20449;&#24687;&#32479;&#3574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&#24494;&#20449;&#25991;&#20214;\WeChat Files\wxid_bvr4nyai95lm22\FileStorage\File\2023-09\20&#36130;&#31649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匹配"/>
    </sheetNames>
    <sheetDataSet>
      <sheetData sheetId="0" refreshError="1">
        <row r="455">
          <cell r="B455" t="str">
            <v>丘雨欣</v>
          </cell>
          <cell r="C455" t="str">
            <v>女</v>
          </cell>
          <cell r="D455" t="str">
            <v>财管2班</v>
          </cell>
          <cell r="E455" t="str">
            <v>2010620063</v>
          </cell>
        </row>
        <row r="456">
          <cell r="B456" t="str">
            <v>梁赐弟</v>
          </cell>
          <cell r="C456" t="str">
            <v>女</v>
          </cell>
          <cell r="D456" t="str">
            <v>财管2班</v>
          </cell>
          <cell r="E456" t="str">
            <v>2010620050</v>
          </cell>
        </row>
        <row r="457">
          <cell r="B457" t="str">
            <v>张煜钜</v>
          </cell>
          <cell r="C457" t="str">
            <v>男</v>
          </cell>
          <cell r="D457" t="str">
            <v>财管2班</v>
          </cell>
          <cell r="E457" t="str">
            <v>2010620055</v>
          </cell>
        </row>
        <row r="458">
          <cell r="B458" t="str">
            <v>李仕优</v>
          </cell>
          <cell r="C458" t="str">
            <v>女</v>
          </cell>
          <cell r="D458" t="str">
            <v>财管2班</v>
          </cell>
          <cell r="E458" t="str">
            <v>2010620065</v>
          </cell>
        </row>
        <row r="459">
          <cell r="B459" t="str">
            <v>蓝天</v>
          </cell>
          <cell r="C459" t="str">
            <v>女</v>
          </cell>
          <cell r="D459" t="str">
            <v>财管2班</v>
          </cell>
          <cell r="E459" t="str">
            <v>2010330015</v>
          </cell>
        </row>
        <row r="460">
          <cell r="B460" t="str">
            <v>莫晓婷</v>
          </cell>
          <cell r="C460" t="str">
            <v>女</v>
          </cell>
          <cell r="D460" t="str">
            <v>财管2班</v>
          </cell>
          <cell r="E460" t="str">
            <v>2010620060</v>
          </cell>
        </row>
        <row r="461">
          <cell r="B461" t="str">
            <v>梁梓锋</v>
          </cell>
          <cell r="C461" t="str">
            <v>男</v>
          </cell>
          <cell r="D461" t="str">
            <v>财管2班</v>
          </cell>
          <cell r="E461" t="str">
            <v>2010620030</v>
          </cell>
        </row>
        <row r="462">
          <cell r="B462" t="str">
            <v>陈清恋</v>
          </cell>
          <cell r="C462" t="str">
            <v>女</v>
          </cell>
          <cell r="D462" t="str">
            <v>财管2班</v>
          </cell>
          <cell r="E462" t="str">
            <v>2010440062</v>
          </cell>
        </row>
        <row r="463">
          <cell r="B463" t="str">
            <v>谢绿然</v>
          </cell>
          <cell r="C463" t="str">
            <v>女</v>
          </cell>
          <cell r="D463" t="str">
            <v>财管2班</v>
          </cell>
          <cell r="E463" t="str">
            <v>2010620045</v>
          </cell>
        </row>
        <row r="464">
          <cell r="B464" t="str">
            <v>柳舒华</v>
          </cell>
          <cell r="C464" t="str">
            <v>女</v>
          </cell>
          <cell r="D464" t="str">
            <v>财管2班</v>
          </cell>
          <cell r="E464" t="str">
            <v>2010620077</v>
          </cell>
        </row>
        <row r="465">
          <cell r="B465" t="str">
            <v>詹培彩</v>
          </cell>
          <cell r="C465" t="str">
            <v>男</v>
          </cell>
          <cell r="D465" t="str">
            <v>财管2班</v>
          </cell>
          <cell r="E465" t="str">
            <v>2010620091</v>
          </cell>
        </row>
        <row r="466">
          <cell r="B466" t="str">
            <v>冯荟霖</v>
          </cell>
          <cell r="C466" t="str">
            <v>女</v>
          </cell>
          <cell r="D466" t="str">
            <v>财管2班</v>
          </cell>
          <cell r="E466" t="str">
            <v>2010620011</v>
          </cell>
        </row>
        <row r="467">
          <cell r="B467" t="str">
            <v>梁昶妍</v>
          </cell>
          <cell r="C467" t="str">
            <v>女</v>
          </cell>
          <cell r="D467" t="str">
            <v>财管2班</v>
          </cell>
          <cell r="E467" t="str">
            <v>2010620090</v>
          </cell>
        </row>
        <row r="468">
          <cell r="B468" t="str">
            <v>梁颖姿</v>
          </cell>
          <cell r="C468" t="str">
            <v>女</v>
          </cell>
          <cell r="D468" t="str">
            <v>财管2班</v>
          </cell>
          <cell r="E468" t="str">
            <v>2010620036</v>
          </cell>
        </row>
        <row r="469">
          <cell r="B469" t="str">
            <v>陈佳怡</v>
          </cell>
          <cell r="C469" t="str">
            <v>女</v>
          </cell>
          <cell r="D469" t="str">
            <v>财管2班</v>
          </cell>
          <cell r="E469" t="str">
            <v>2010620039</v>
          </cell>
        </row>
        <row r="470">
          <cell r="B470" t="str">
            <v>刘丽淇</v>
          </cell>
          <cell r="C470" t="str">
            <v>女</v>
          </cell>
          <cell r="D470" t="str">
            <v>财管2班</v>
          </cell>
          <cell r="E470" t="str">
            <v>2010620019</v>
          </cell>
        </row>
        <row r="471">
          <cell r="B471" t="str">
            <v>吕郸劭</v>
          </cell>
          <cell r="C471" t="str">
            <v>男</v>
          </cell>
          <cell r="D471" t="str">
            <v>财管2班</v>
          </cell>
          <cell r="E471" t="str">
            <v>2010620054</v>
          </cell>
        </row>
        <row r="472">
          <cell r="B472" t="str">
            <v>陈壮强</v>
          </cell>
          <cell r="C472" t="str">
            <v>男</v>
          </cell>
          <cell r="D472" t="str">
            <v>财管2班</v>
          </cell>
          <cell r="E472" t="str">
            <v>2010620040</v>
          </cell>
        </row>
        <row r="473">
          <cell r="B473" t="str">
            <v>蒋雷</v>
          </cell>
          <cell r="C473" t="str">
            <v>男</v>
          </cell>
          <cell r="D473" t="str">
            <v>财管2班</v>
          </cell>
          <cell r="E473" t="str">
            <v>181031005</v>
          </cell>
        </row>
        <row r="474">
          <cell r="B474" t="str">
            <v>陈玉尧</v>
          </cell>
          <cell r="C474" t="str">
            <v>女</v>
          </cell>
          <cell r="D474" t="str">
            <v>财管2班</v>
          </cell>
          <cell r="E474" t="str">
            <v>2010620099</v>
          </cell>
        </row>
        <row r="475">
          <cell r="B475" t="str">
            <v>曾涛林</v>
          </cell>
          <cell r="C475" t="str">
            <v>女</v>
          </cell>
          <cell r="D475" t="str">
            <v>财管2班</v>
          </cell>
          <cell r="E475" t="str">
            <v>2010620061</v>
          </cell>
        </row>
        <row r="476">
          <cell r="B476" t="str">
            <v>陈启良</v>
          </cell>
          <cell r="C476" t="str">
            <v>男</v>
          </cell>
          <cell r="D476" t="str">
            <v>财管2班</v>
          </cell>
          <cell r="E476" t="str">
            <v>2010620021</v>
          </cell>
        </row>
        <row r="477">
          <cell r="B477" t="str">
            <v>谢菲柠</v>
          </cell>
          <cell r="C477" t="str">
            <v>女</v>
          </cell>
          <cell r="D477" t="str">
            <v>财管2班</v>
          </cell>
          <cell r="E477" t="str">
            <v>2010620033</v>
          </cell>
        </row>
        <row r="478">
          <cell r="B478" t="str">
            <v>林橙薇</v>
          </cell>
          <cell r="C478" t="str">
            <v>女</v>
          </cell>
          <cell r="D478" t="str">
            <v>财管2班</v>
          </cell>
          <cell r="E478" t="str">
            <v>2010620017</v>
          </cell>
        </row>
        <row r="479">
          <cell r="B479" t="str">
            <v>伍海媚</v>
          </cell>
          <cell r="C479" t="str">
            <v>女</v>
          </cell>
          <cell r="D479" t="str">
            <v>财管2班</v>
          </cell>
          <cell r="E479" t="str">
            <v>2010620075</v>
          </cell>
        </row>
        <row r="480">
          <cell r="B480" t="str">
            <v>樊梦扬</v>
          </cell>
          <cell r="C480" t="str">
            <v>男</v>
          </cell>
          <cell r="D480" t="str">
            <v>财管2班</v>
          </cell>
          <cell r="E480" t="str">
            <v>2010620080</v>
          </cell>
        </row>
        <row r="481">
          <cell r="B481" t="str">
            <v>潘璇</v>
          </cell>
          <cell r="C481" t="str">
            <v>女</v>
          </cell>
          <cell r="D481" t="str">
            <v>财管2班</v>
          </cell>
          <cell r="E481" t="str">
            <v>2010620022</v>
          </cell>
        </row>
        <row r="482">
          <cell r="B482" t="str">
            <v>刘俊滔</v>
          </cell>
          <cell r="C482" t="str">
            <v>男</v>
          </cell>
          <cell r="D482" t="str">
            <v>财管2班</v>
          </cell>
          <cell r="E482" t="str">
            <v>2010620064</v>
          </cell>
        </row>
        <row r="483">
          <cell r="B483" t="str">
            <v>潘银榕</v>
          </cell>
          <cell r="C483" t="str">
            <v>女</v>
          </cell>
          <cell r="D483" t="str">
            <v>财管2班</v>
          </cell>
          <cell r="E483" t="str">
            <v>2010620028</v>
          </cell>
        </row>
        <row r="484">
          <cell r="B484" t="str">
            <v>疏美丽</v>
          </cell>
          <cell r="C484" t="str">
            <v>女</v>
          </cell>
          <cell r="D484" t="str">
            <v>财管2班</v>
          </cell>
          <cell r="E484" t="str">
            <v>2010620083</v>
          </cell>
        </row>
        <row r="485">
          <cell r="B485" t="str">
            <v>陈晓楠</v>
          </cell>
          <cell r="C485" t="str">
            <v>女</v>
          </cell>
          <cell r="D485" t="str">
            <v>财管2班</v>
          </cell>
          <cell r="E485" t="str">
            <v>2010620082</v>
          </cell>
        </row>
        <row r="486">
          <cell r="B486" t="str">
            <v>张玲</v>
          </cell>
          <cell r="C486" t="str">
            <v>女</v>
          </cell>
          <cell r="D486" t="str">
            <v>财管2班</v>
          </cell>
          <cell r="E486" t="str">
            <v>2010620095</v>
          </cell>
        </row>
        <row r="487">
          <cell r="B487" t="str">
            <v>彭玉梅</v>
          </cell>
          <cell r="C487" t="str">
            <v>女</v>
          </cell>
          <cell r="D487" t="str">
            <v>财管2班</v>
          </cell>
          <cell r="E487" t="str">
            <v>2020150032</v>
          </cell>
        </row>
        <row r="488">
          <cell r="B488" t="str">
            <v>刘凯政</v>
          </cell>
          <cell r="C488" t="str">
            <v>男</v>
          </cell>
          <cell r="D488" t="str">
            <v>财管2班</v>
          </cell>
          <cell r="E488" t="str">
            <v>2010620001</v>
          </cell>
        </row>
        <row r="489">
          <cell r="B489" t="str">
            <v>杨丹艺</v>
          </cell>
          <cell r="C489" t="str">
            <v>女</v>
          </cell>
          <cell r="D489" t="str">
            <v>财管2班</v>
          </cell>
          <cell r="E489" t="str">
            <v>2010620041</v>
          </cell>
        </row>
        <row r="490">
          <cell r="B490" t="str">
            <v>周金生</v>
          </cell>
          <cell r="C490" t="str">
            <v>男</v>
          </cell>
          <cell r="D490" t="str">
            <v>财管2班</v>
          </cell>
          <cell r="E490" t="str">
            <v>2010620037</v>
          </cell>
        </row>
        <row r="491">
          <cell r="B491" t="str">
            <v>廖建威</v>
          </cell>
          <cell r="C491" t="str">
            <v>男</v>
          </cell>
          <cell r="D491" t="str">
            <v>财管2班</v>
          </cell>
          <cell r="E491" t="str">
            <v>2010620016</v>
          </cell>
        </row>
        <row r="492">
          <cell r="B492" t="str">
            <v>黎映雪</v>
          </cell>
          <cell r="C492" t="str">
            <v>女</v>
          </cell>
          <cell r="D492" t="str">
            <v>财管2班</v>
          </cell>
          <cell r="E492" t="str">
            <v>2010620023</v>
          </cell>
        </row>
        <row r="493">
          <cell r="B493" t="str">
            <v>蔡小曼</v>
          </cell>
          <cell r="C493" t="str">
            <v>女</v>
          </cell>
          <cell r="D493" t="str">
            <v>财管2班</v>
          </cell>
          <cell r="E493" t="str">
            <v>2010620085</v>
          </cell>
        </row>
        <row r="494">
          <cell r="B494" t="str">
            <v>黄旺</v>
          </cell>
          <cell r="C494" t="str">
            <v>男</v>
          </cell>
          <cell r="D494" t="str">
            <v>财管2班</v>
          </cell>
          <cell r="E494" t="str">
            <v>2010620101</v>
          </cell>
        </row>
        <row r="495">
          <cell r="B495" t="str">
            <v>邹祖军</v>
          </cell>
          <cell r="C495" t="str">
            <v>男</v>
          </cell>
          <cell r="D495" t="str">
            <v>财管2班</v>
          </cell>
          <cell r="E495" t="str">
            <v>2010620100</v>
          </cell>
        </row>
        <row r="496">
          <cell r="B496" t="str">
            <v>江志豪</v>
          </cell>
          <cell r="C496" t="str">
            <v>男</v>
          </cell>
          <cell r="D496" t="str">
            <v>财管2班</v>
          </cell>
          <cell r="E496" t="str">
            <v>2010620078</v>
          </cell>
        </row>
        <row r="497">
          <cell r="B497" t="str">
            <v>陈耿伟</v>
          </cell>
          <cell r="C497" t="str">
            <v>男</v>
          </cell>
          <cell r="D497" t="str">
            <v>财管2班</v>
          </cell>
          <cell r="E497" t="str">
            <v>2010620009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</sheetNames>
    <sheetDataSet>
      <sheetData sheetId="0" refreshError="1">
        <row r="3">
          <cell r="B3" t="str">
            <v>黄泽梅</v>
          </cell>
          <cell r="C3" t="str">
            <v>2010620012</v>
          </cell>
          <cell r="D3" t="str">
            <v>会计学院</v>
          </cell>
          <cell r="E3" t="str">
            <v>财务管理</v>
          </cell>
          <cell r="F3" t="str">
            <v>20财管1班</v>
          </cell>
          <cell r="G3" t="str">
            <v>2020</v>
          </cell>
          <cell r="H3" t="str">
            <v>93.28</v>
          </cell>
          <cell r="I3" t="str">
            <v>4.27</v>
          </cell>
          <cell r="J3">
            <v>92.7</v>
          </cell>
        </row>
        <row r="4">
          <cell r="B4" t="str">
            <v>黎慧仪</v>
          </cell>
          <cell r="C4" t="str">
            <v>2010620026</v>
          </cell>
          <cell r="D4" t="str">
            <v>会计学院</v>
          </cell>
          <cell r="E4" t="str">
            <v>财务管理</v>
          </cell>
          <cell r="F4" t="str">
            <v>20财管1班</v>
          </cell>
          <cell r="G4" t="str">
            <v>2020</v>
          </cell>
          <cell r="H4" t="str">
            <v>92.89</v>
          </cell>
          <cell r="I4" t="str">
            <v>4.23</v>
          </cell>
          <cell r="J4">
            <v>92.3</v>
          </cell>
        </row>
        <row r="5">
          <cell r="B5" t="str">
            <v>卓佩音</v>
          </cell>
          <cell r="C5" t="str">
            <v>2010620046</v>
          </cell>
          <cell r="D5" t="str">
            <v>会计学院</v>
          </cell>
          <cell r="E5" t="str">
            <v>财务管理</v>
          </cell>
          <cell r="F5" t="str">
            <v>20财管1班</v>
          </cell>
          <cell r="G5" t="str">
            <v>2020</v>
          </cell>
          <cell r="H5" t="str">
            <v>91.32</v>
          </cell>
          <cell r="I5" t="str">
            <v>4.11</v>
          </cell>
          <cell r="J5">
            <v>91.1</v>
          </cell>
        </row>
        <row r="6">
          <cell r="B6" t="str">
            <v>谢佩珊</v>
          </cell>
          <cell r="C6" t="str">
            <v>2010620013</v>
          </cell>
          <cell r="D6" t="str">
            <v>会计学院</v>
          </cell>
          <cell r="E6" t="str">
            <v>财务管理</v>
          </cell>
          <cell r="F6" t="str">
            <v>20财管1班</v>
          </cell>
          <cell r="G6" t="str">
            <v>2020</v>
          </cell>
          <cell r="H6" t="str">
            <v>91.33</v>
          </cell>
          <cell r="I6" t="str">
            <v>4.10</v>
          </cell>
          <cell r="J6">
            <v>91</v>
          </cell>
        </row>
        <row r="7">
          <cell r="B7" t="str">
            <v>林橙薇</v>
          </cell>
          <cell r="C7" t="str">
            <v>2010620017</v>
          </cell>
          <cell r="D7" t="str">
            <v>会计学院</v>
          </cell>
          <cell r="E7" t="str">
            <v>财务管理</v>
          </cell>
          <cell r="F7" t="str">
            <v>20财管2班</v>
          </cell>
          <cell r="G7" t="str">
            <v>2020</v>
          </cell>
          <cell r="H7" t="str">
            <v>91.34</v>
          </cell>
          <cell r="I7" t="str">
            <v>4.09</v>
          </cell>
          <cell r="J7">
            <v>90.9</v>
          </cell>
        </row>
        <row r="8">
          <cell r="B8" t="str">
            <v>吴晓水</v>
          </cell>
          <cell r="C8" t="str">
            <v>2010620088</v>
          </cell>
          <cell r="D8" t="str">
            <v>会计学院</v>
          </cell>
          <cell r="E8" t="str">
            <v>财务管理</v>
          </cell>
          <cell r="F8" t="str">
            <v>20财管1班</v>
          </cell>
          <cell r="G8" t="str">
            <v>2020</v>
          </cell>
          <cell r="H8" t="str">
            <v>91.33</v>
          </cell>
          <cell r="I8" t="str">
            <v>4.07</v>
          </cell>
          <cell r="J8">
            <v>90.7</v>
          </cell>
        </row>
        <row r="9">
          <cell r="B9" t="str">
            <v>梁颖姿</v>
          </cell>
          <cell r="C9" t="str">
            <v>2010620036</v>
          </cell>
          <cell r="D9" t="str">
            <v>会计学院</v>
          </cell>
          <cell r="E9" t="str">
            <v>财务管理</v>
          </cell>
          <cell r="F9" t="str">
            <v>20财管2班</v>
          </cell>
          <cell r="G9" t="str">
            <v>2020</v>
          </cell>
          <cell r="H9" t="str">
            <v>91.21</v>
          </cell>
          <cell r="I9" t="str">
            <v>4.07</v>
          </cell>
          <cell r="J9">
            <v>90.7</v>
          </cell>
        </row>
        <row r="10">
          <cell r="B10" t="str">
            <v>陈佳怡</v>
          </cell>
          <cell r="C10" t="str">
            <v>2010620039</v>
          </cell>
          <cell r="D10" t="str">
            <v>会计学院</v>
          </cell>
          <cell r="E10" t="str">
            <v>财务管理</v>
          </cell>
          <cell r="F10" t="str">
            <v>20财管2班</v>
          </cell>
          <cell r="G10" t="str">
            <v>2020</v>
          </cell>
          <cell r="H10" t="str">
            <v>91.11</v>
          </cell>
          <cell r="I10" t="str">
            <v>4.06</v>
          </cell>
          <cell r="J10">
            <v>90.6</v>
          </cell>
        </row>
        <row r="11">
          <cell r="B11" t="str">
            <v>何诗华</v>
          </cell>
          <cell r="C11" t="str">
            <v>2010620056</v>
          </cell>
          <cell r="D11" t="str">
            <v>会计学院</v>
          </cell>
          <cell r="E11" t="str">
            <v>财务管理</v>
          </cell>
          <cell r="F11" t="str">
            <v>20财管1班</v>
          </cell>
          <cell r="G11" t="str">
            <v>2020</v>
          </cell>
          <cell r="H11" t="str">
            <v>90.87</v>
          </cell>
          <cell r="I11" t="str">
            <v>4.05</v>
          </cell>
          <cell r="J11">
            <v>90.5</v>
          </cell>
        </row>
        <row r="12">
          <cell r="B12" t="str">
            <v>陈铭华</v>
          </cell>
          <cell r="C12" t="str">
            <v>2010620068</v>
          </cell>
          <cell r="D12" t="str">
            <v>会计学院</v>
          </cell>
          <cell r="E12" t="str">
            <v>财务管理</v>
          </cell>
          <cell r="F12" t="str">
            <v>20财管1班</v>
          </cell>
          <cell r="G12" t="str">
            <v>2020</v>
          </cell>
          <cell r="H12" t="str">
            <v>90.55</v>
          </cell>
          <cell r="I12" t="str">
            <v>4.05</v>
          </cell>
          <cell r="J12">
            <v>90.5</v>
          </cell>
        </row>
        <row r="13">
          <cell r="B13" t="str">
            <v>邹丹</v>
          </cell>
          <cell r="C13" t="str">
            <v>2010620048</v>
          </cell>
          <cell r="D13" t="str">
            <v>会计学院</v>
          </cell>
          <cell r="E13" t="str">
            <v>财务管理</v>
          </cell>
          <cell r="F13" t="str">
            <v>20财管1班</v>
          </cell>
          <cell r="G13" t="str">
            <v>2020</v>
          </cell>
          <cell r="H13" t="str">
            <v>90.83</v>
          </cell>
          <cell r="I13" t="str">
            <v>4.04</v>
          </cell>
          <cell r="J13">
            <v>90.4</v>
          </cell>
        </row>
        <row r="14">
          <cell r="B14" t="str">
            <v>严婉琴</v>
          </cell>
          <cell r="C14" t="str">
            <v>2010620086</v>
          </cell>
          <cell r="D14" t="str">
            <v>会计学院</v>
          </cell>
          <cell r="E14" t="str">
            <v>财务管理</v>
          </cell>
          <cell r="F14" t="str">
            <v>20财管1班</v>
          </cell>
          <cell r="G14" t="str">
            <v>2020</v>
          </cell>
          <cell r="H14" t="str">
            <v>91.09</v>
          </cell>
          <cell r="I14" t="str">
            <v>4.03</v>
          </cell>
          <cell r="J14">
            <v>90.3</v>
          </cell>
        </row>
        <row r="15">
          <cell r="B15" t="str">
            <v>王嘉慧</v>
          </cell>
          <cell r="C15" t="str">
            <v>2010620093</v>
          </cell>
          <cell r="D15" t="str">
            <v>会计学院</v>
          </cell>
          <cell r="E15" t="str">
            <v>财务管理</v>
          </cell>
          <cell r="F15" t="str">
            <v>20财管1班</v>
          </cell>
          <cell r="G15" t="str">
            <v>2020</v>
          </cell>
          <cell r="H15" t="str">
            <v>89.91</v>
          </cell>
          <cell r="I15" t="str">
            <v>4.00</v>
          </cell>
          <cell r="J15">
            <v>90</v>
          </cell>
        </row>
        <row r="16">
          <cell r="B16" t="str">
            <v>蔡妍菁</v>
          </cell>
          <cell r="C16" t="str">
            <v>2010620058</v>
          </cell>
          <cell r="D16" t="str">
            <v>会计学院</v>
          </cell>
          <cell r="E16" t="str">
            <v>财务管理</v>
          </cell>
          <cell r="F16" t="str">
            <v>20财管1班</v>
          </cell>
          <cell r="G16" t="str">
            <v>2020</v>
          </cell>
          <cell r="H16" t="str">
            <v>90.28</v>
          </cell>
          <cell r="I16" t="str">
            <v>3.99</v>
          </cell>
          <cell r="J16">
            <v>89.9</v>
          </cell>
        </row>
        <row r="17">
          <cell r="B17" t="str">
            <v>曾涛林</v>
          </cell>
          <cell r="C17" t="str">
            <v>2010620061</v>
          </cell>
          <cell r="D17" t="str">
            <v>会计学院</v>
          </cell>
          <cell r="E17" t="str">
            <v>财务管理</v>
          </cell>
          <cell r="F17" t="str">
            <v>20财管2班</v>
          </cell>
          <cell r="G17" t="str">
            <v>2020</v>
          </cell>
          <cell r="H17" t="str">
            <v>90.35</v>
          </cell>
          <cell r="I17" t="str">
            <v>3.99</v>
          </cell>
          <cell r="J17">
            <v>89.9</v>
          </cell>
        </row>
        <row r="18">
          <cell r="B18" t="str">
            <v>彭玉梅</v>
          </cell>
          <cell r="C18" t="str">
            <v>2020150032</v>
          </cell>
          <cell r="D18" t="str">
            <v>会计学院</v>
          </cell>
          <cell r="E18" t="str">
            <v>财务管理</v>
          </cell>
          <cell r="F18" t="str">
            <v>20财管2班</v>
          </cell>
          <cell r="G18" t="str">
            <v>2020</v>
          </cell>
          <cell r="H18" t="str">
            <v>90.11</v>
          </cell>
          <cell r="I18" t="str">
            <v>3.94</v>
          </cell>
          <cell r="J18">
            <v>89.4</v>
          </cell>
        </row>
        <row r="19">
          <cell r="B19" t="str">
            <v>蓝天</v>
          </cell>
          <cell r="C19" t="str">
            <v>2010330015</v>
          </cell>
          <cell r="D19" t="str">
            <v>会计学院</v>
          </cell>
          <cell r="E19" t="str">
            <v>财务管理</v>
          </cell>
          <cell r="F19" t="str">
            <v>20财管2班</v>
          </cell>
          <cell r="G19" t="str">
            <v>2020</v>
          </cell>
          <cell r="H19" t="str">
            <v>89.49</v>
          </cell>
          <cell r="I19" t="str">
            <v>3.93</v>
          </cell>
          <cell r="J19">
            <v>89.3</v>
          </cell>
        </row>
        <row r="20">
          <cell r="B20" t="str">
            <v>温淑雯</v>
          </cell>
          <cell r="C20" t="str">
            <v>2010210266</v>
          </cell>
          <cell r="D20" t="str">
            <v>会计学院</v>
          </cell>
          <cell r="E20" t="str">
            <v>财务管理</v>
          </cell>
          <cell r="F20" t="str">
            <v>20财管1班</v>
          </cell>
          <cell r="G20" t="str">
            <v>2020</v>
          </cell>
          <cell r="H20" t="str">
            <v>89.76</v>
          </cell>
          <cell r="I20" t="str">
            <v>3.92</v>
          </cell>
          <cell r="J20">
            <v>89.2</v>
          </cell>
        </row>
        <row r="21">
          <cell r="B21" t="str">
            <v>谢菲柠</v>
          </cell>
          <cell r="C21" t="str">
            <v>2010620033</v>
          </cell>
          <cell r="D21" t="str">
            <v>会计学院</v>
          </cell>
          <cell r="E21" t="str">
            <v>财务管理</v>
          </cell>
          <cell r="F21" t="str">
            <v>20财管2班</v>
          </cell>
          <cell r="G21" t="str">
            <v>2020</v>
          </cell>
          <cell r="H21" t="str">
            <v>89.09</v>
          </cell>
          <cell r="I21" t="str">
            <v>3.90</v>
          </cell>
          <cell r="J21">
            <v>89</v>
          </cell>
        </row>
        <row r="22">
          <cell r="B22" t="str">
            <v>谢绿然</v>
          </cell>
          <cell r="C22" t="str">
            <v>2010620045</v>
          </cell>
          <cell r="D22" t="str">
            <v>会计学院</v>
          </cell>
          <cell r="E22" t="str">
            <v>财务管理</v>
          </cell>
          <cell r="F22" t="str">
            <v>20财管2班</v>
          </cell>
          <cell r="G22" t="str">
            <v>2020</v>
          </cell>
          <cell r="H22" t="str">
            <v>89.82</v>
          </cell>
          <cell r="I22" t="str">
            <v>3.89</v>
          </cell>
          <cell r="J22">
            <v>88.9</v>
          </cell>
        </row>
        <row r="23">
          <cell r="B23" t="str">
            <v>魏欣然</v>
          </cell>
          <cell r="C23" t="str">
            <v>2010330082</v>
          </cell>
          <cell r="D23" t="str">
            <v>会计学院</v>
          </cell>
          <cell r="E23" t="str">
            <v>财务管理</v>
          </cell>
          <cell r="F23" t="str">
            <v>20财管1班</v>
          </cell>
          <cell r="G23" t="str">
            <v>2020</v>
          </cell>
          <cell r="H23" t="str">
            <v>88.80</v>
          </cell>
          <cell r="I23" t="str">
            <v>3.86</v>
          </cell>
          <cell r="J23">
            <v>88.6</v>
          </cell>
        </row>
        <row r="24">
          <cell r="B24" t="str">
            <v>赵文静</v>
          </cell>
          <cell r="C24" t="str">
            <v>2010620043</v>
          </cell>
          <cell r="D24" t="str">
            <v>会计学院</v>
          </cell>
          <cell r="E24" t="str">
            <v>财务管理</v>
          </cell>
          <cell r="F24" t="str">
            <v>20财管1班</v>
          </cell>
          <cell r="G24" t="str">
            <v>2020</v>
          </cell>
          <cell r="H24" t="str">
            <v>89.91</v>
          </cell>
          <cell r="I24" t="str">
            <v>3.85</v>
          </cell>
          <cell r="J24">
            <v>88.5</v>
          </cell>
        </row>
        <row r="25">
          <cell r="B25" t="str">
            <v>潘银榕</v>
          </cell>
          <cell r="C25" t="str">
            <v>2010620028</v>
          </cell>
          <cell r="D25" t="str">
            <v>会计学院</v>
          </cell>
          <cell r="E25" t="str">
            <v>财务管理</v>
          </cell>
          <cell r="F25" t="str">
            <v>20财管2班</v>
          </cell>
          <cell r="G25" t="str">
            <v>2020</v>
          </cell>
          <cell r="H25" t="str">
            <v>88.68</v>
          </cell>
          <cell r="I25" t="str">
            <v>3.82</v>
          </cell>
          <cell r="J25">
            <v>88.2</v>
          </cell>
        </row>
        <row r="26">
          <cell r="B26" t="str">
            <v>疏美丽</v>
          </cell>
          <cell r="C26" t="str">
            <v>2010620083</v>
          </cell>
          <cell r="D26" t="str">
            <v>会计学院</v>
          </cell>
          <cell r="E26" t="str">
            <v>财务管理</v>
          </cell>
          <cell r="F26" t="str">
            <v>20财管2班</v>
          </cell>
          <cell r="G26" t="str">
            <v>2020</v>
          </cell>
          <cell r="H26" t="str">
            <v>89.11</v>
          </cell>
          <cell r="I26" t="str">
            <v>3.80</v>
          </cell>
          <cell r="J26">
            <v>88</v>
          </cell>
        </row>
        <row r="27">
          <cell r="B27" t="str">
            <v>莫晓婷</v>
          </cell>
          <cell r="C27" t="str">
            <v>2010620060</v>
          </cell>
          <cell r="D27" t="str">
            <v>会计学院</v>
          </cell>
          <cell r="E27" t="str">
            <v>财务管理</v>
          </cell>
          <cell r="F27" t="str">
            <v>20财管2班</v>
          </cell>
          <cell r="G27" t="str">
            <v>2020</v>
          </cell>
          <cell r="H27" t="str">
            <v>87.58</v>
          </cell>
          <cell r="I27" t="str">
            <v>3.76</v>
          </cell>
          <cell r="J27">
            <v>87.6</v>
          </cell>
        </row>
        <row r="28">
          <cell r="B28" t="str">
            <v>杨丹艺</v>
          </cell>
          <cell r="C28" t="str">
            <v>2010620041</v>
          </cell>
          <cell r="D28" t="str">
            <v>会计学院</v>
          </cell>
          <cell r="E28" t="str">
            <v>财务管理</v>
          </cell>
          <cell r="F28" t="str">
            <v>20财管2班</v>
          </cell>
          <cell r="G28" t="str">
            <v>2020</v>
          </cell>
          <cell r="H28" t="str">
            <v>88.19</v>
          </cell>
          <cell r="I28" t="str">
            <v>3.74</v>
          </cell>
          <cell r="J28">
            <v>87.4</v>
          </cell>
        </row>
        <row r="29">
          <cell r="B29" t="str">
            <v>俞乐璠</v>
          </cell>
          <cell r="C29" t="str">
            <v>2010620007</v>
          </cell>
          <cell r="D29" t="str">
            <v>会计学院</v>
          </cell>
          <cell r="E29" t="str">
            <v>财务管理</v>
          </cell>
          <cell r="F29" t="str">
            <v>20财管1班</v>
          </cell>
          <cell r="G29" t="str">
            <v>2020</v>
          </cell>
          <cell r="H29" t="str">
            <v>87.86</v>
          </cell>
          <cell r="I29" t="str">
            <v>3.72</v>
          </cell>
          <cell r="J29">
            <v>87.2</v>
          </cell>
        </row>
        <row r="30">
          <cell r="B30" t="str">
            <v>吴莹</v>
          </cell>
          <cell r="C30" t="str">
            <v>2010620047</v>
          </cell>
          <cell r="D30" t="str">
            <v>会计学院</v>
          </cell>
          <cell r="E30" t="str">
            <v>财务管理</v>
          </cell>
          <cell r="F30" t="str">
            <v>20财管1班</v>
          </cell>
          <cell r="G30" t="str">
            <v>2020</v>
          </cell>
          <cell r="H30" t="str">
            <v>87.90</v>
          </cell>
          <cell r="I30" t="str">
            <v>3.69</v>
          </cell>
          <cell r="J30">
            <v>86.9</v>
          </cell>
        </row>
        <row r="31">
          <cell r="B31" t="str">
            <v>黄寒茜</v>
          </cell>
          <cell r="C31" t="str">
            <v>2010620052</v>
          </cell>
          <cell r="D31" t="str">
            <v>会计学院</v>
          </cell>
          <cell r="E31" t="str">
            <v>财务管理</v>
          </cell>
          <cell r="F31" t="str">
            <v>20财管1班</v>
          </cell>
          <cell r="G31" t="str">
            <v>2020</v>
          </cell>
          <cell r="H31" t="str">
            <v>88.47</v>
          </cell>
          <cell r="I31" t="str">
            <v>3.69</v>
          </cell>
          <cell r="J31">
            <v>86.9</v>
          </cell>
        </row>
        <row r="32">
          <cell r="B32" t="str">
            <v>潘璇</v>
          </cell>
          <cell r="C32" t="str">
            <v>2010620022</v>
          </cell>
          <cell r="D32" t="str">
            <v>会计学院</v>
          </cell>
          <cell r="E32" t="str">
            <v>财务管理</v>
          </cell>
          <cell r="F32" t="str">
            <v>20财管2班</v>
          </cell>
          <cell r="G32" t="str">
            <v>2020</v>
          </cell>
          <cell r="H32" t="str">
            <v>87.51</v>
          </cell>
          <cell r="I32" t="str">
            <v>3.69</v>
          </cell>
          <cell r="J32">
            <v>86.9</v>
          </cell>
        </row>
        <row r="33">
          <cell r="B33" t="str">
            <v>罗耿雄</v>
          </cell>
          <cell r="C33" t="str">
            <v>2010620089</v>
          </cell>
          <cell r="D33" t="str">
            <v>会计学院</v>
          </cell>
          <cell r="E33" t="str">
            <v>财务管理</v>
          </cell>
          <cell r="F33" t="str">
            <v>20财管1班</v>
          </cell>
          <cell r="G33" t="str">
            <v>2020</v>
          </cell>
          <cell r="H33" t="str">
            <v>87.49</v>
          </cell>
          <cell r="I33" t="str">
            <v>3.68</v>
          </cell>
          <cell r="J33">
            <v>86.8</v>
          </cell>
        </row>
        <row r="34">
          <cell r="B34" t="str">
            <v>伍海媚</v>
          </cell>
          <cell r="C34" t="str">
            <v>2010620075</v>
          </cell>
          <cell r="D34" t="str">
            <v>会计学院</v>
          </cell>
          <cell r="E34" t="str">
            <v>财务管理</v>
          </cell>
          <cell r="F34" t="str">
            <v>20财管2班</v>
          </cell>
          <cell r="G34" t="str">
            <v>2020</v>
          </cell>
          <cell r="H34" t="str">
            <v>87.89</v>
          </cell>
          <cell r="I34" t="str">
            <v>3.68</v>
          </cell>
          <cell r="J34">
            <v>86.8</v>
          </cell>
        </row>
        <row r="35">
          <cell r="B35" t="str">
            <v>陈洁琳</v>
          </cell>
          <cell r="C35" t="str">
            <v>2010620020</v>
          </cell>
          <cell r="D35" t="str">
            <v>会计学院</v>
          </cell>
          <cell r="E35" t="str">
            <v>财务管理</v>
          </cell>
          <cell r="F35" t="str">
            <v>20财管1班</v>
          </cell>
          <cell r="G35" t="str">
            <v>2020</v>
          </cell>
          <cell r="H35" t="str">
            <v>87.06</v>
          </cell>
          <cell r="I35" t="str">
            <v>3.67</v>
          </cell>
          <cell r="J35">
            <v>86.7</v>
          </cell>
        </row>
        <row r="36">
          <cell r="B36" t="str">
            <v>朱怡欣</v>
          </cell>
          <cell r="C36" t="str">
            <v>2010620072</v>
          </cell>
          <cell r="D36" t="str">
            <v>会计学院</v>
          </cell>
          <cell r="E36" t="str">
            <v>财务管理</v>
          </cell>
          <cell r="F36" t="str">
            <v>20财管1班</v>
          </cell>
          <cell r="G36" t="str">
            <v>2020</v>
          </cell>
          <cell r="H36" t="str">
            <v>86.92</v>
          </cell>
          <cell r="I36" t="str">
            <v>3.65</v>
          </cell>
          <cell r="J36">
            <v>86.5</v>
          </cell>
        </row>
        <row r="37">
          <cell r="B37" t="str">
            <v>刘俊滔</v>
          </cell>
          <cell r="C37" t="str">
            <v>2010620064</v>
          </cell>
          <cell r="D37" t="str">
            <v>会计学院</v>
          </cell>
          <cell r="E37" t="str">
            <v>财务管理</v>
          </cell>
          <cell r="F37" t="str">
            <v>20财管2班</v>
          </cell>
          <cell r="G37" t="str">
            <v>2020</v>
          </cell>
          <cell r="H37" t="str">
            <v>87.07</v>
          </cell>
          <cell r="I37" t="str">
            <v>3.65</v>
          </cell>
          <cell r="J37">
            <v>86.5</v>
          </cell>
        </row>
        <row r="38">
          <cell r="B38" t="str">
            <v>梁赐弟</v>
          </cell>
          <cell r="C38" t="str">
            <v>2010620050</v>
          </cell>
          <cell r="D38" t="str">
            <v>会计学院</v>
          </cell>
          <cell r="E38" t="str">
            <v>财务管理</v>
          </cell>
          <cell r="F38" t="str">
            <v>20财管2班</v>
          </cell>
          <cell r="G38" t="str">
            <v>2020</v>
          </cell>
          <cell r="H38" t="str">
            <v>87.71</v>
          </cell>
          <cell r="I38" t="str">
            <v>3.64</v>
          </cell>
          <cell r="J38">
            <v>86.4</v>
          </cell>
        </row>
        <row r="39">
          <cell r="B39" t="str">
            <v>丘雨欣</v>
          </cell>
          <cell r="C39" t="str">
            <v>2010620063</v>
          </cell>
          <cell r="D39" t="str">
            <v>会计学院</v>
          </cell>
          <cell r="E39" t="str">
            <v>财务管理</v>
          </cell>
          <cell r="F39" t="str">
            <v>20财管2班</v>
          </cell>
          <cell r="G39" t="str">
            <v>2020</v>
          </cell>
          <cell r="H39" t="str">
            <v>87.15</v>
          </cell>
          <cell r="I39" t="str">
            <v>3.64</v>
          </cell>
          <cell r="J39">
            <v>86.4</v>
          </cell>
        </row>
        <row r="40">
          <cell r="B40" t="str">
            <v>黎映雪</v>
          </cell>
          <cell r="C40" t="str">
            <v>2010620023</v>
          </cell>
          <cell r="D40" t="str">
            <v>会计学院</v>
          </cell>
          <cell r="E40" t="str">
            <v>财务管理</v>
          </cell>
          <cell r="F40" t="str">
            <v>20财管2班</v>
          </cell>
          <cell r="G40" t="str">
            <v>2020</v>
          </cell>
          <cell r="H40" t="str">
            <v>87.55</v>
          </cell>
          <cell r="I40" t="str">
            <v>3.63</v>
          </cell>
          <cell r="J40">
            <v>86.3</v>
          </cell>
        </row>
        <row r="41">
          <cell r="B41" t="str">
            <v>黄丹</v>
          </cell>
          <cell r="C41" t="str">
            <v>2010450125</v>
          </cell>
          <cell r="D41" t="str">
            <v>会计学院</v>
          </cell>
          <cell r="E41" t="str">
            <v>财务管理</v>
          </cell>
          <cell r="F41" t="str">
            <v>20财管1班</v>
          </cell>
          <cell r="G41" t="str">
            <v>2020</v>
          </cell>
          <cell r="H41" t="str">
            <v>86.78</v>
          </cell>
          <cell r="I41" t="str">
            <v>3.63</v>
          </cell>
          <cell r="J41">
            <v>86.3</v>
          </cell>
        </row>
        <row r="42">
          <cell r="B42" t="str">
            <v>卢烨</v>
          </cell>
          <cell r="C42" t="str">
            <v>2010620049</v>
          </cell>
          <cell r="D42" t="str">
            <v>会计学院</v>
          </cell>
          <cell r="E42" t="str">
            <v>财务管理</v>
          </cell>
          <cell r="F42" t="str">
            <v>20财管1班</v>
          </cell>
          <cell r="G42" t="str">
            <v>2020</v>
          </cell>
          <cell r="H42" t="str">
            <v>86.85</v>
          </cell>
          <cell r="I42" t="str">
            <v>3.63</v>
          </cell>
          <cell r="J42">
            <v>86.3</v>
          </cell>
        </row>
        <row r="43">
          <cell r="B43" t="str">
            <v>刘丽淇</v>
          </cell>
          <cell r="C43" t="str">
            <v>2010620019</v>
          </cell>
          <cell r="D43" t="str">
            <v>会计学院</v>
          </cell>
          <cell r="E43" t="str">
            <v>财务管理</v>
          </cell>
          <cell r="F43" t="str">
            <v>20财管2班</v>
          </cell>
          <cell r="G43" t="str">
            <v>2020</v>
          </cell>
          <cell r="H43" t="str">
            <v>86.50</v>
          </cell>
          <cell r="I43" t="str">
            <v>3.62</v>
          </cell>
          <cell r="J43">
            <v>86.2</v>
          </cell>
        </row>
        <row r="44">
          <cell r="B44" t="str">
            <v>陈晓楠</v>
          </cell>
          <cell r="C44" t="str">
            <v>2010620082</v>
          </cell>
          <cell r="D44" t="str">
            <v>会计学院</v>
          </cell>
          <cell r="E44" t="str">
            <v>财务管理</v>
          </cell>
          <cell r="F44" t="str">
            <v>20财管2班</v>
          </cell>
          <cell r="G44" t="str">
            <v>2020</v>
          </cell>
          <cell r="H44" t="str">
            <v>86.90</v>
          </cell>
          <cell r="I44" t="str">
            <v>3.60</v>
          </cell>
          <cell r="J44">
            <v>86</v>
          </cell>
        </row>
        <row r="45">
          <cell r="B45" t="str">
            <v>张煜钜</v>
          </cell>
          <cell r="C45" t="str">
            <v>2010620055</v>
          </cell>
          <cell r="D45" t="str">
            <v>会计学院</v>
          </cell>
          <cell r="E45" t="str">
            <v>财务管理</v>
          </cell>
          <cell r="F45" t="str">
            <v>20财管2班</v>
          </cell>
          <cell r="G45" t="str">
            <v>2020</v>
          </cell>
          <cell r="H45" t="str">
            <v>86.62</v>
          </cell>
          <cell r="I45" t="str">
            <v>3.60</v>
          </cell>
          <cell r="J45">
            <v>86</v>
          </cell>
        </row>
        <row r="46">
          <cell r="B46" t="str">
            <v>杨芷茵</v>
          </cell>
          <cell r="C46" t="str">
            <v>2010620008</v>
          </cell>
          <cell r="D46" t="str">
            <v>会计学院</v>
          </cell>
          <cell r="E46" t="str">
            <v>财务管理</v>
          </cell>
          <cell r="F46" t="str">
            <v>20财管1班</v>
          </cell>
          <cell r="G46" t="str">
            <v>2020</v>
          </cell>
          <cell r="H46" t="str">
            <v>86.83</v>
          </cell>
          <cell r="I46" t="str">
            <v>3.59</v>
          </cell>
          <cell r="J46">
            <v>85.9</v>
          </cell>
        </row>
        <row r="47">
          <cell r="B47" t="str">
            <v>李仕优</v>
          </cell>
          <cell r="C47" t="str">
            <v>2010620065</v>
          </cell>
          <cell r="D47" t="str">
            <v>会计学院</v>
          </cell>
          <cell r="E47" t="str">
            <v>财务管理</v>
          </cell>
          <cell r="F47" t="str">
            <v>20财管2班</v>
          </cell>
          <cell r="G47" t="str">
            <v>2020</v>
          </cell>
          <cell r="H47" t="str">
            <v>87.04</v>
          </cell>
          <cell r="I47" t="str">
            <v>3.58</v>
          </cell>
          <cell r="J47">
            <v>85.8</v>
          </cell>
        </row>
        <row r="48">
          <cell r="B48" t="str">
            <v>梁梓锋</v>
          </cell>
          <cell r="C48" t="str">
            <v>2010620030</v>
          </cell>
          <cell r="D48" t="str">
            <v>会计学院</v>
          </cell>
          <cell r="E48" t="str">
            <v>财务管理</v>
          </cell>
          <cell r="F48" t="str">
            <v>20财管2班</v>
          </cell>
          <cell r="G48" t="str">
            <v>2020</v>
          </cell>
          <cell r="H48" t="str">
            <v>86.31</v>
          </cell>
          <cell r="I48" t="str">
            <v>3.58</v>
          </cell>
          <cell r="J48">
            <v>85.8</v>
          </cell>
        </row>
        <row r="49">
          <cell r="B49" t="str">
            <v>郭梓健</v>
          </cell>
          <cell r="C49" t="str">
            <v>2010620004</v>
          </cell>
          <cell r="D49" t="str">
            <v>会计学院</v>
          </cell>
          <cell r="E49" t="str">
            <v>财务管理</v>
          </cell>
          <cell r="F49" t="str">
            <v>20财管1班</v>
          </cell>
          <cell r="G49" t="str">
            <v>2020</v>
          </cell>
          <cell r="H49" t="str">
            <v>86.04</v>
          </cell>
          <cell r="I49" t="str">
            <v>3.53</v>
          </cell>
          <cell r="J49">
            <v>85.3</v>
          </cell>
        </row>
        <row r="50">
          <cell r="B50" t="str">
            <v>孙红</v>
          </cell>
          <cell r="C50" t="str">
            <v>2010620079</v>
          </cell>
          <cell r="D50" t="str">
            <v>会计学院</v>
          </cell>
          <cell r="E50" t="str">
            <v>财务管理</v>
          </cell>
          <cell r="F50" t="str">
            <v>20财管1班</v>
          </cell>
          <cell r="G50" t="str">
            <v>2020</v>
          </cell>
          <cell r="H50" t="str">
            <v>86.11</v>
          </cell>
          <cell r="I50" t="str">
            <v>3.51</v>
          </cell>
          <cell r="J50">
            <v>85.1</v>
          </cell>
        </row>
        <row r="51">
          <cell r="B51" t="str">
            <v>黄莹华</v>
          </cell>
          <cell r="C51" t="str">
            <v>2010620053</v>
          </cell>
          <cell r="D51" t="str">
            <v>会计学院</v>
          </cell>
          <cell r="E51" t="str">
            <v>财务管理</v>
          </cell>
          <cell r="F51" t="str">
            <v>20财管1班</v>
          </cell>
          <cell r="G51" t="str">
            <v>2020</v>
          </cell>
          <cell r="H51" t="str">
            <v>86.00</v>
          </cell>
          <cell r="I51" t="str">
            <v>3.50</v>
          </cell>
          <cell r="J51">
            <v>85</v>
          </cell>
        </row>
        <row r="52">
          <cell r="B52" t="str">
            <v>廖建威</v>
          </cell>
          <cell r="C52" t="str">
            <v>2010620016</v>
          </cell>
          <cell r="D52" t="str">
            <v>会计学院</v>
          </cell>
          <cell r="E52" t="str">
            <v>财务管理</v>
          </cell>
          <cell r="F52" t="str">
            <v>20财管2班</v>
          </cell>
          <cell r="G52" t="str">
            <v>2020</v>
          </cell>
          <cell r="H52" t="str">
            <v>85.95</v>
          </cell>
          <cell r="I52" t="str">
            <v>3.50</v>
          </cell>
          <cell r="J52">
            <v>85</v>
          </cell>
        </row>
        <row r="53">
          <cell r="B53" t="str">
            <v>刘彬</v>
          </cell>
          <cell r="C53" t="str">
            <v>2010620044</v>
          </cell>
          <cell r="D53" t="str">
            <v>会计学院</v>
          </cell>
          <cell r="E53" t="str">
            <v>财务管理</v>
          </cell>
          <cell r="F53" t="str">
            <v>20财管1班</v>
          </cell>
          <cell r="G53" t="str">
            <v>2020</v>
          </cell>
          <cell r="H53" t="str">
            <v>86.42</v>
          </cell>
          <cell r="I53" t="str">
            <v>3.50</v>
          </cell>
          <cell r="J53">
            <v>85</v>
          </cell>
        </row>
        <row r="54">
          <cell r="B54" t="str">
            <v>谢芷君</v>
          </cell>
          <cell r="C54" t="str">
            <v>2010620003</v>
          </cell>
          <cell r="D54" t="str">
            <v>会计学院</v>
          </cell>
          <cell r="E54" t="str">
            <v>财务管理</v>
          </cell>
          <cell r="F54" t="str">
            <v>20财管1班</v>
          </cell>
          <cell r="G54" t="str">
            <v>2020</v>
          </cell>
          <cell r="H54" t="str">
            <v>85.75</v>
          </cell>
          <cell r="I54" t="str">
            <v>3.50</v>
          </cell>
          <cell r="J54">
            <v>85</v>
          </cell>
        </row>
        <row r="55">
          <cell r="B55" t="str">
            <v>喻文惠</v>
          </cell>
          <cell r="C55" t="str">
            <v>2010620010</v>
          </cell>
          <cell r="D55" t="str">
            <v>会计学院</v>
          </cell>
          <cell r="E55" t="str">
            <v>财务管理</v>
          </cell>
          <cell r="F55" t="str">
            <v>20财管1班</v>
          </cell>
          <cell r="G55" t="str">
            <v>2020</v>
          </cell>
          <cell r="H55" t="str">
            <v>86.09</v>
          </cell>
          <cell r="I55" t="str">
            <v>3.49</v>
          </cell>
          <cell r="J55">
            <v>84.9</v>
          </cell>
        </row>
        <row r="56">
          <cell r="B56" t="str">
            <v>蔡优丽</v>
          </cell>
          <cell r="C56" t="str">
            <v>2010620087</v>
          </cell>
          <cell r="D56" t="str">
            <v>会计学院</v>
          </cell>
          <cell r="E56" t="str">
            <v>财务管理</v>
          </cell>
          <cell r="F56" t="str">
            <v>20财管1班</v>
          </cell>
          <cell r="G56" t="str">
            <v>2020</v>
          </cell>
          <cell r="H56" t="str">
            <v>85.31</v>
          </cell>
          <cell r="I56" t="str">
            <v>3.46</v>
          </cell>
          <cell r="J56">
            <v>84.6</v>
          </cell>
        </row>
        <row r="57">
          <cell r="B57" t="str">
            <v>刘凯政</v>
          </cell>
          <cell r="C57" t="str">
            <v>2010620001</v>
          </cell>
          <cell r="D57" t="str">
            <v>会计学院</v>
          </cell>
          <cell r="E57" t="str">
            <v>财务管理</v>
          </cell>
          <cell r="F57" t="str">
            <v>20财管2班</v>
          </cell>
          <cell r="G57" t="str">
            <v>2020</v>
          </cell>
          <cell r="H57" t="str">
            <v>84.51</v>
          </cell>
          <cell r="I57" t="str">
            <v>3.45</v>
          </cell>
          <cell r="J57">
            <v>84.5</v>
          </cell>
        </row>
        <row r="58">
          <cell r="B58" t="str">
            <v>柳舒华</v>
          </cell>
          <cell r="C58" t="str">
            <v>2010620077</v>
          </cell>
          <cell r="D58" t="str">
            <v>会计学院</v>
          </cell>
          <cell r="E58" t="str">
            <v>财务管理</v>
          </cell>
          <cell r="F58" t="str">
            <v>20财管2班</v>
          </cell>
          <cell r="G58" t="str">
            <v>2020</v>
          </cell>
          <cell r="H58" t="str">
            <v>84.88</v>
          </cell>
          <cell r="I58" t="str">
            <v>3.41</v>
          </cell>
          <cell r="J58">
            <v>84.1</v>
          </cell>
        </row>
        <row r="59">
          <cell r="B59" t="str">
            <v>陈玉尧</v>
          </cell>
          <cell r="C59" t="str">
            <v>2010620099</v>
          </cell>
          <cell r="D59" t="str">
            <v>会计学院</v>
          </cell>
          <cell r="E59" t="str">
            <v>财务管理</v>
          </cell>
          <cell r="F59" t="str">
            <v>20财管2班</v>
          </cell>
          <cell r="G59" t="str">
            <v>2020</v>
          </cell>
          <cell r="H59" t="str">
            <v>84.29</v>
          </cell>
          <cell r="I59" t="str">
            <v>3.40</v>
          </cell>
          <cell r="J59">
            <v>84</v>
          </cell>
        </row>
        <row r="60">
          <cell r="B60" t="str">
            <v>梁昶妍</v>
          </cell>
          <cell r="C60" t="str">
            <v>2010620090</v>
          </cell>
          <cell r="D60" t="str">
            <v>会计学院</v>
          </cell>
          <cell r="E60" t="str">
            <v>财务管理</v>
          </cell>
          <cell r="F60" t="str">
            <v>20财管2班</v>
          </cell>
          <cell r="G60" t="str">
            <v>2020</v>
          </cell>
          <cell r="H60" t="str">
            <v>84.47</v>
          </cell>
          <cell r="I60" t="str">
            <v>3.34</v>
          </cell>
          <cell r="J60">
            <v>83.4</v>
          </cell>
        </row>
        <row r="61">
          <cell r="B61" t="str">
            <v>吕郸劭</v>
          </cell>
          <cell r="C61" t="str">
            <v>2010620054</v>
          </cell>
          <cell r="D61" t="str">
            <v>会计学院</v>
          </cell>
          <cell r="E61" t="str">
            <v>财务管理</v>
          </cell>
          <cell r="F61" t="str">
            <v>20财管2班</v>
          </cell>
          <cell r="G61" t="str">
            <v>2020</v>
          </cell>
          <cell r="H61" t="str">
            <v>83.42</v>
          </cell>
          <cell r="I61" t="str">
            <v>3.34</v>
          </cell>
          <cell r="J61">
            <v>83.4</v>
          </cell>
        </row>
        <row r="62">
          <cell r="B62" t="str">
            <v>骆凤娇</v>
          </cell>
          <cell r="C62" t="str">
            <v>2010620031</v>
          </cell>
          <cell r="D62" t="str">
            <v>会计学院</v>
          </cell>
          <cell r="E62" t="str">
            <v>财务管理</v>
          </cell>
          <cell r="F62" t="str">
            <v>20财管1班</v>
          </cell>
          <cell r="G62" t="str">
            <v>2020</v>
          </cell>
          <cell r="H62" t="str">
            <v>84.20</v>
          </cell>
          <cell r="I62" t="str">
            <v>3.34</v>
          </cell>
          <cell r="J62">
            <v>83.4</v>
          </cell>
        </row>
        <row r="63">
          <cell r="B63" t="str">
            <v>杨润淇</v>
          </cell>
          <cell r="C63" t="str">
            <v>2010620102</v>
          </cell>
          <cell r="D63" t="str">
            <v>会计学院</v>
          </cell>
          <cell r="E63" t="str">
            <v>财务管理</v>
          </cell>
          <cell r="F63" t="str">
            <v>20财管1班</v>
          </cell>
          <cell r="G63" t="str">
            <v>2020</v>
          </cell>
          <cell r="H63" t="str">
            <v>83.44</v>
          </cell>
          <cell r="I63" t="str">
            <v>3.33</v>
          </cell>
          <cell r="J63">
            <v>83.3</v>
          </cell>
        </row>
        <row r="64">
          <cell r="B64" t="str">
            <v>张玲</v>
          </cell>
          <cell r="C64" t="str">
            <v>2010620095</v>
          </cell>
          <cell r="D64" t="str">
            <v>会计学院</v>
          </cell>
          <cell r="E64" t="str">
            <v>财务管理</v>
          </cell>
          <cell r="F64" t="str">
            <v>20财管2班</v>
          </cell>
          <cell r="G64" t="str">
            <v>2020</v>
          </cell>
          <cell r="H64" t="str">
            <v>83.86</v>
          </cell>
          <cell r="I64" t="str">
            <v>3.33</v>
          </cell>
          <cell r="J64">
            <v>83.3</v>
          </cell>
        </row>
        <row r="65">
          <cell r="B65" t="str">
            <v>苏韵丹</v>
          </cell>
          <cell r="C65" t="str">
            <v>2010620076</v>
          </cell>
          <cell r="D65" t="str">
            <v>会计学院</v>
          </cell>
          <cell r="E65" t="str">
            <v>财务管理</v>
          </cell>
          <cell r="F65" t="str">
            <v>20财管1班</v>
          </cell>
          <cell r="G65" t="str">
            <v>2020</v>
          </cell>
          <cell r="H65" t="str">
            <v>85.04</v>
          </cell>
          <cell r="I65" t="str">
            <v>3.32</v>
          </cell>
          <cell r="J65">
            <v>83.2</v>
          </cell>
        </row>
        <row r="66">
          <cell r="B66" t="str">
            <v>邓颖思</v>
          </cell>
          <cell r="C66" t="str">
            <v>2010620002</v>
          </cell>
          <cell r="D66" t="str">
            <v>会计学院</v>
          </cell>
          <cell r="E66" t="str">
            <v>财务管理</v>
          </cell>
          <cell r="F66" t="str">
            <v>20财管1班</v>
          </cell>
          <cell r="G66" t="str">
            <v>2020</v>
          </cell>
          <cell r="H66" t="str">
            <v>84.24</v>
          </cell>
          <cell r="I66" t="str">
            <v>3.30</v>
          </cell>
          <cell r="J66">
            <v>83</v>
          </cell>
        </row>
        <row r="67">
          <cell r="B67" t="str">
            <v>王嘉盈</v>
          </cell>
          <cell r="C67" t="str">
            <v>2010620103</v>
          </cell>
          <cell r="D67" t="str">
            <v>会计学院</v>
          </cell>
          <cell r="E67" t="str">
            <v>财务管理</v>
          </cell>
          <cell r="F67" t="str">
            <v>20财管1班</v>
          </cell>
          <cell r="G67" t="str">
            <v>2020</v>
          </cell>
          <cell r="H67" t="str">
            <v>83.71</v>
          </cell>
          <cell r="I67" t="str">
            <v>3.30</v>
          </cell>
          <cell r="J67">
            <v>83</v>
          </cell>
        </row>
        <row r="68">
          <cell r="B68" t="str">
            <v>朱一安</v>
          </cell>
          <cell r="C68" t="str">
            <v>2010620067</v>
          </cell>
          <cell r="D68" t="str">
            <v>会计学院</v>
          </cell>
          <cell r="E68" t="str">
            <v>财务管理</v>
          </cell>
          <cell r="F68" t="str">
            <v>20财管1班</v>
          </cell>
          <cell r="G68" t="str">
            <v>2020</v>
          </cell>
          <cell r="H68" t="str">
            <v>81.92</v>
          </cell>
          <cell r="I68" t="str">
            <v>3.23</v>
          </cell>
          <cell r="J68">
            <v>82.3</v>
          </cell>
        </row>
        <row r="69">
          <cell r="B69" t="str">
            <v>蒋楠</v>
          </cell>
          <cell r="C69" t="str">
            <v>2010620081</v>
          </cell>
          <cell r="D69" t="str">
            <v>会计学院</v>
          </cell>
          <cell r="E69" t="str">
            <v>财务管理</v>
          </cell>
          <cell r="F69" t="str">
            <v>20财管1班</v>
          </cell>
          <cell r="G69" t="str">
            <v>2020</v>
          </cell>
          <cell r="H69" t="str">
            <v>77.42</v>
          </cell>
          <cell r="I69" t="str">
            <v>3.19</v>
          </cell>
          <cell r="J69">
            <v>81.9</v>
          </cell>
        </row>
        <row r="70">
          <cell r="B70" t="str">
            <v>张艺涵</v>
          </cell>
          <cell r="C70" t="str">
            <v>2010310110</v>
          </cell>
          <cell r="D70" t="str">
            <v>会计学院</v>
          </cell>
          <cell r="E70" t="str">
            <v>财务管理</v>
          </cell>
          <cell r="F70" t="str">
            <v>20财管1班</v>
          </cell>
          <cell r="G70" t="str">
            <v>2020</v>
          </cell>
          <cell r="H70" t="str">
            <v>82.05</v>
          </cell>
          <cell r="I70" t="str">
            <v>3.16</v>
          </cell>
          <cell r="J70">
            <v>81.6</v>
          </cell>
        </row>
        <row r="71">
          <cell r="B71" t="str">
            <v>邹雪萍</v>
          </cell>
          <cell r="C71" t="str">
            <v>2010620024</v>
          </cell>
          <cell r="D71" t="str">
            <v>会计学院</v>
          </cell>
          <cell r="E71" t="str">
            <v>财务管理</v>
          </cell>
          <cell r="F71" t="str">
            <v>20财管1班</v>
          </cell>
          <cell r="G71" t="str">
            <v>2020</v>
          </cell>
          <cell r="H71" t="str">
            <v>82.10</v>
          </cell>
          <cell r="I71" t="str">
            <v>3.15</v>
          </cell>
          <cell r="J71">
            <v>81.5</v>
          </cell>
        </row>
        <row r="72">
          <cell r="B72" t="str">
            <v>蒋雷</v>
          </cell>
          <cell r="C72" t="str">
            <v>181031005</v>
          </cell>
          <cell r="D72" t="str">
            <v>会计学院</v>
          </cell>
          <cell r="E72" t="str">
            <v>财务管理</v>
          </cell>
          <cell r="F72" t="str">
            <v>20财管2班</v>
          </cell>
          <cell r="G72" t="str">
            <v>2020</v>
          </cell>
          <cell r="H72" t="str">
            <v>76.88</v>
          </cell>
          <cell r="I72" t="str">
            <v>3.12</v>
          </cell>
          <cell r="J72">
            <v>81.2</v>
          </cell>
        </row>
        <row r="73">
          <cell r="B73" t="str">
            <v>郭静沂</v>
          </cell>
          <cell r="C73" t="str">
            <v>2010620074</v>
          </cell>
          <cell r="D73" t="str">
            <v>会计学院</v>
          </cell>
          <cell r="E73" t="str">
            <v>财务管理</v>
          </cell>
          <cell r="F73" t="str">
            <v>20财管1班</v>
          </cell>
          <cell r="G73" t="str">
            <v>2020</v>
          </cell>
          <cell r="H73" t="str">
            <v>82.36</v>
          </cell>
          <cell r="I73" t="str">
            <v>3.11</v>
          </cell>
          <cell r="J73">
            <v>81.1</v>
          </cell>
        </row>
        <row r="74">
          <cell r="B74" t="str">
            <v>詹培彩</v>
          </cell>
          <cell r="C74" t="str">
            <v>2010620091</v>
          </cell>
          <cell r="D74" t="str">
            <v>会计学院</v>
          </cell>
          <cell r="E74" t="str">
            <v>财务管理</v>
          </cell>
          <cell r="F74" t="str">
            <v>20财管2班</v>
          </cell>
          <cell r="G74" t="str">
            <v>2020</v>
          </cell>
          <cell r="H74" t="str">
            <v>81.48</v>
          </cell>
          <cell r="I74" t="str">
            <v>3.06</v>
          </cell>
          <cell r="J74">
            <v>80.6</v>
          </cell>
        </row>
        <row r="75">
          <cell r="B75" t="str">
            <v>李子沐</v>
          </cell>
          <cell r="C75" t="str">
            <v>2010620014</v>
          </cell>
          <cell r="D75" t="str">
            <v>会计学院</v>
          </cell>
          <cell r="E75" t="str">
            <v>财务管理</v>
          </cell>
          <cell r="F75" t="str">
            <v>20财管1班</v>
          </cell>
          <cell r="G75" t="str">
            <v>2020</v>
          </cell>
          <cell r="H75" t="str">
            <v>82.61</v>
          </cell>
          <cell r="I75" t="str">
            <v>3.05</v>
          </cell>
          <cell r="J75">
            <v>80.5</v>
          </cell>
        </row>
        <row r="76">
          <cell r="B76" t="str">
            <v>陈耿伟</v>
          </cell>
          <cell r="C76" t="str">
            <v>2010620009</v>
          </cell>
          <cell r="D76" t="str">
            <v>会计学院</v>
          </cell>
          <cell r="E76" t="str">
            <v>财务管理</v>
          </cell>
          <cell r="F76" t="str">
            <v>20财管2班</v>
          </cell>
          <cell r="G76" t="str">
            <v>2020</v>
          </cell>
          <cell r="H76" t="str">
            <v>81.01</v>
          </cell>
          <cell r="I76" t="str">
            <v>3.01</v>
          </cell>
          <cell r="J76">
            <v>80.1</v>
          </cell>
        </row>
        <row r="77">
          <cell r="B77" t="str">
            <v>冯荟霖</v>
          </cell>
          <cell r="C77" t="str">
            <v>2010620011</v>
          </cell>
          <cell r="D77" t="str">
            <v>会计学院</v>
          </cell>
          <cell r="E77" t="str">
            <v>财务管理</v>
          </cell>
          <cell r="F77" t="str">
            <v>20财管2班</v>
          </cell>
          <cell r="G77" t="str">
            <v>2020</v>
          </cell>
          <cell r="H77" t="str">
            <v>80.62</v>
          </cell>
          <cell r="I77" t="str">
            <v>2.96</v>
          </cell>
          <cell r="J77">
            <v>79.6</v>
          </cell>
        </row>
        <row r="78">
          <cell r="B78" t="str">
            <v>蔡小曼</v>
          </cell>
          <cell r="C78" t="str">
            <v>2010620085</v>
          </cell>
          <cell r="D78" t="str">
            <v>会计学院</v>
          </cell>
          <cell r="E78" t="str">
            <v>财务管理</v>
          </cell>
          <cell r="F78" t="str">
            <v>20财管2班</v>
          </cell>
          <cell r="G78" t="str">
            <v>2020</v>
          </cell>
          <cell r="H78" t="str">
            <v>79.32</v>
          </cell>
          <cell r="I78" t="str">
            <v>2.85</v>
          </cell>
          <cell r="J78">
            <v>78.5</v>
          </cell>
        </row>
        <row r="79">
          <cell r="B79" t="str">
            <v>樊梦扬</v>
          </cell>
          <cell r="C79" t="str">
            <v>2010620080</v>
          </cell>
          <cell r="D79" t="str">
            <v>会计学院</v>
          </cell>
          <cell r="E79" t="str">
            <v>财务管理</v>
          </cell>
          <cell r="F79" t="str">
            <v>20财管2班</v>
          </cell>
          <cell r="G79" t="str">
            <v>2020</v>
          </cell>
          <cell r="H79" t="str">
            <v>78.87</v>
          </cell>
          <cell r="I79" t="str">
            <v>2.81</v>
          </cell>
          <cell r="J79">
            <v>78.1</v>
          </cell>
        </row>
        <row r="80">
          <cell r="B80" t="str">
            <v>陈清恋</v>
          </cell>
          <cell r="C80" t="str">
            <v>2010440061</v>
          </cell>
          <cell r="D80" t="str">
            <v>会计学院</v>
          </cell>
          <cell r="E80" t="str">
            <v>财务管理</v>
          </cell>
          <cell r="F80" t="str">
            <v>20财管2班</v>
          </cell>
          <cell r="G80" t="str">
            <v>2020</v>
          </cell>
          <cell r="H80" t="str">
            <v>78.29</v>
          </cell>
          <cell r="I80" t="str">
            <v>2.75</v>
          </cell>
          <cell r="J80">
            <v>77.5</v>
          </cell>
        </row>
        <row r="81">
          <cell r="B81" t="str">
            <v>邹祖军</v>
          </cell>
          <cell r="C81" t="str">
            <v>2010620100</v>
          </cell>
          <cell r="D81" t="str">
            <v>会计学院</v>
          </cell>
          <cell r="E81" t="str">
            <v>财务管理</v>
          </cell>
          <cell r="F81" t="str">
            <v>20财管2班</v>
          </cell>
          <cell r="G81" t="str">
            <v>2020</v>
          </cell>
          <cell r="H81" t="str">
            <v>79.52</v>
          </cell>
          <cell r="I81" t="str">
            <v>2.74</v>
          </cell>
          <cell r="J81">
            <v>77.4</v>
          </cell>
        </row>
        <row r="82">
          <cell r="B82" t="str">
            <v>刘师帅</v>
          </cell>
          <cell r="C82" t="str">
            <v>2010620066</v>
          </cell>
          <cell r="D82" t="str">
            <v>会计学院</v>
          </cell>
          <cell r="E82" t="str">
            <v>财务管理</v>
          </cell>
          <cell r="F82" t="str">
            <v>20财管1班</v>
          </cell>
          <cell r="G82" t="str">
            <v>2020</v>
          </cell>
          <cell r="H82" t="str">
            <v>79.72</v>
          </cell>
          <cell r="I82" t="str">
            <v>2.74</v>
          </cell>
          <cell r="J82">
            <v>77.4</v>
          </cell>
        </row>
        <row r="83">
          <cell r="B83" t="str">
            <v>陈壮强</v>
          </cell>
          <cell r="C83" t="str">
            <v>2010620040</v>
          </cell>
          <cell r="D83" t="str">
            <v>会计学院</v>
          </cell>
          <cell r="E83" t="str">
            <v>财务管理</v>
          </cell>
          <cell r="F83" t="str">
            <v>20财管2班</v>
          </cell>
          <cell r="G83" t="str">
            <v>2020</v>
          </cell>
          <cell r="H83" t="str">
            <v>78.51</v>
          </cell>
          <cell r="I83" t="str">
            <v>2.67</v>
          </cell>
          <cell r="J83">
            <v>76.7</v>
          </cell>
        </row>
        <row r="84">
          <cell r="B84" t="str">
            <v>黄旺</v>
          </cell>
          <cell r="C84" t="str">
            <v>2010620101</v>
          </cell>
          <cell r="D84" t="str">
            <v>会计学院</v>
          </cell>
          <cell r="E84" t="str">
            <v>财务管理</v>
          </cell>
          <cell r="F84" t="str">
            <v>20财管2班</v>
          </cell>
          <cell r="G84" t="str">
            <v>2020</v>
          </cell>
          <cell r="H84" t="str">
            <v>77.56</v>
          </cell>
          <cell r="I84" t="str">
            <v>2.62</v>
          </cell>
          <cell r="J84">
            <v>76.2</v>
          </cell>
        </row>
        <row r="85">
          <cell r="B85" t="str">
            <v>江俊辉</v>
          </cell>
          <cell r="C85" t="str">
            <v>2010620018</v>
          </cell>
          <cell r="D85" t="str">
            <v>会计学院</v>
          </cell>
          <cell r="E85" t="str">
            <v>财务管理</v>
          </cell>
          <cell r="F85" t="str">
            <v>20财管1班</v>
          </cell>
          <cell r="G85" t="str">
            <v>2020</v>
          </cell>
          <cell r="H85" t="str">
            <v>77.72</v>
          </cell>
          <cell r="I85" t="str">
            <v>2.58</v>
          </cell>
          <cell r="J85">
            <v>75.8</v>
          </cell>
        </row>
        <row r="86">
          <cell r="B86" t="str">
            <v>陈启良</v>
          </cell>
          <cell r="C86" t="str">
            <v>2010620021</v>
          </cell>
          <cell r="D86" t="str">
            <v>会计学院</v>
          </cell>
          <cell r="E86" t="str">
            <v>财务管理</v>
          </cell>
          <cell r="F86" t="str">
            <v>20财管2班</v>
          </cell>
          <cell r="G86" t="str">
            <v>2020</v>
          </cell>
          <cell r="H86" t="str">
            <v>78.39</v>
          </cell>
          <cell r="I86" t="str">
            <v>2.58</v>
          </cell>
          <cell r="J86">
            <v>75.8</v>
          </cell>
        </row>
        <row r="87">
          <cell r="B87" t="str">
            <v>江志豪</v>
          </cell>
          <cell r="C87" t="str">
            <v>2010620078</v>
          </cell>
          <cell r="D87" t="str">
            <v>会计学院</v>
          </cell>
          <cell r="E87" t="str">
            <v>财务管理</v>
          </cell>
          <cell r="F87" t="str">
            <v>20财管2班</v>
          </cell>
          <cell r="G87" t="str">
            <v>2020</v>
          </cell>
          <cell r="H87" t="str">
            <v>77.24</v>
          </cell>
          <cell r="I87" t="str">
            <v>2.56</v>
          </cell>
          <cell r="J87">
            <v>75.6</v>
          </cell>
        </row>
        <row r="88">
          <cell r="B88" t="str">
            <v>李耀文</v>
          </cell>
          <cell r="C88" t="str">
            <v>2010620057</v>
          </cell>
          <cell r="D88" t="str">
            <v>会计学院</v>
          </cell>
          <cell r="E88" t="str">
            <v>财务管理</v>
          </cell>
          <cell r="F88" t="str">
            <v>20财管1班</v>
          </cell>
          <cell r="G88" t="str">
            <v>2020</v>
          </cell>
          <cell r="H88" t="str">
            <v>69.44</v>
          </cell>
          <cell r="I88" t="str">
            <v>2.31</v>
          </cell>
          <cell r="J88">
            <v>73.1</v>
          </cell>
        </row>
        <row r="89">
          <cell r="B89" t="str">
            <v>郑旭明</v>
          </cell>
          <cell r="C89" t="str">
            <v>2010620005</v>
          </cell>
          <cell r="D89" t="str">
            <v>会计学院</v>
          </cell>
          <cell r="E89" t="str">
            <v>财务管理</v>
          </cell>
          <cell r="F89" t="str">
            <v>20财管1班</v>
          </cell>
          <cell r="G89" t="str">
            <v>2020</v>
          </cell>
          <cell r="H89" t="str">
            <v>68.54</v>
          </cell>
          <cell r="I89" t="str">
            <v>2.03</v>
          </cell>
          <cell r="J89">
            <v>70.3</v>
          </cell>
        </row>
        <row r="90">
          <cell r="B90" t="str">
            <v>周金生</v>
          </cell>
          <cell r="C90" t="str">
            <v>2010620037</v>
          </cell>
          <cell r="D90" t="str">
            <v>会计学院</v>
          </cell>
          <cell r="E90" t="str">
            <v>财务管理</v>
          </cell>
          <cell r="F90" t="str">
            <v>20财管2班</v>
          </cell>
          <cell r="G90" t="str">
            <v>2020</v>
          </cell>
          <cell r="H90" t="str">
            <v>17.75</v>
          </cell>
          <cell r="I90" t="str">
            <v>0.30</v>
          </cell>
          <cell r="J90">
            <v>53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32"/>
  <sheetViews>
    <sheetView tabSelected="1" zoomScale="80" zoomScaleNormal="80" zoomScaleSheetLayoutView="60" workbookViewId="0">
      <selection activeCell="A1" sqref="$A1:$XFD1048576"/>
    </sheetView>
  </sheetViews>
  <sheetFormatPr defaultColWidth="10" defaultRowHeight="15.6"/>
  <cols>
    <col min="1" max="1" width="5.77777777777778" style="48" customWidth="1"/>
    <col min="2" max="10" width="18.7777777777778" style="48" customWidth="1"/>
    <col min="11" max="11" width="18.7777777777778" style="1" customWidth="1"/>
    <col min="12" max="12" width="18.7777777777778" style="48" customWidth="1"/>
    <col min="13" max="13" width="18.7777777777778" style="1" customWidth="1"/>
    <col min="14" max="14" width="10" style="1"/>
    <col min="16" max="16384" width="10" style="1"/>
  </cols>
  <sheetData>
    <row r="1" ht="15" customHeight="1" spans="1:13">
      <c r="A1" s="68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70"/>
      <c r="M1" s="71"/>
    </row>
    <row r="2" ht="25" customHeight="1" spans="1:13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33"/>
    </row>
    <row r="3" s="2" customFormat="1" ht="30" customHeight="1" spans="1:13">
      <c r="A3" s="68" t="s">
        <v>2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70"/>
      <c r="M3" s="71"/>
    </row>
    <row r="4" s="3" customFormat="1" ht="40" customHeight="1" spans="1:256">
      <c r="A4" s="43" t="s">
        <v>3</v>
      </c>
      <c r="B4" s="43" t="s">
        <v>4</v>
      </c>
      <c r="C4" s="43" t="s">
        <v>5</v>
      </c>
      <c r="D4" s="43" t="s">
        <v>6</v>
      </c>
      <c r="E4" s="43" t="s">
        <v>7</v>
      </c>
      <c r="F4" s="43" t="s">
        <v>8</v>
      </c>
      <c r="G4" s="43" t="s">
        <v>9</v>
      </c>
      <c r="H4" s="43" t="s">
        <v>10</v>
      </c>
      <c r="I4" s="43" t="s">
        <v>11</v>
      </c>
      <c r="J4" s="43" t="s">
        <v>12</v>
      </c>
      <c r="K4" s="43" t="s">
        <v>13</v>
      </c>
      <c r="L4" s="43" t="s">
        <v>14</v>
      </c>
      <c r="M4" s="43" t="s">
        <v>15</v>
      </c>
      <c r="N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ht="15" customHeight="1" spans="1:13">
      <c r="A5" s="7">
        <v>1</v>
      </c>
      <c r="B5" s="7" t="s">
        <v>16</v>
      </c>
      <c r="C5" s="60">
        <v>2010610132</v>
      </c>
      <c r="D5" s="12" t="s">
        <v>17</v>
      </c>
      <c r="E5" s="12" t="s">
        <v>18</v>
      </c>
      <c r="F5" s="12" t="s">
        <v>19</v>
      </c>
      <c r="G5" s="13">
        <v>59</v>
      </c>
      <c r="H5" s="13">
        <v>33.2</v>
      </c>
      <c r="I5" s="13">
        <v>94.3</v>
      </c>
      <c r="J5" s="13">
        <f t="shared" ref="J5:J9" si="0">(G5+H5)*0.15+I5*0.85</f>
        <v>93.985</v>
      </c>
      <c r="K5" s="7">
        <f>RANK($J5,$J$5:$J$327)</f>
        <v>1</v>
      </c>
      <c r="L5" s="7">
        <f>RANK($I5,$I$5:$I$327)</f>
        <v>1</v>
      </c>
      <c r="M5" s="7"/>
    </row>
    <row r="6" ht="15" customHeight="1" spans="1:13">
      <c r="A6" s="7">
        <v>2</v>
      </c>
      <c r="B6" s="7" t="s">
        <v>20</v>
      </c>
      <c r="C6" s="60" t="s">
        <v>21</v>
      </c>
      <c r="D6" s="12" t="s">
        <v>17</v>
      </c>
      <c r="E6" s="12" t="s">
        <v>18</v>
      </c>
      <c r="F6" s="12" t="s">
        <v>22</v>
      </c>
      <c r="G6" s="13">
        <v>58</v>
      </c>
      <c r="H6" s="13">
        <v>36.9</v>
      </c>
      <c r="I6" s="13">
        <v>93.1</v>
      </c>
      <c r="J6" s="13">
        <f t="shared" si="0"/>
        <v>93.37</v>
      </c>
      <c r="K6" s="7">
        <f>RANK($J6,$J$5:$J$327)</f>
        <v>2</v>
      </c>
      <c r="L6" s="7">
        <f>RANK($I6,$I$5:$I$327)</f>
        <v>6</v>
      </c>
      <c r="M6" s="7"/>
    </row>
    <row r="7" ht="15" customHeight="1" spans="1:13">
      <c r="A7" s="7">
        <v>3</v>
      </c>
      <c r="B7" s="7" t="s">
        <v>23</v>
      </c>
      <c r="C7" s="60" t="s">
        <v>24</v>
      </c>
      <c r="D7" s="12" t="s">
        <v>17</v>
      </c>
      <c r="E7" s="12" t="s">
        <v>18</v>
      </c>
      <c r="F7" s="12" t="s">
        <v>25</v>
      </c>
      <c r="G7" s="13">
        <v>56.5</v>
      </c>
      <c r="H7" s="13">
        <v>40</v>
      </c>
      <c r="I7" s="13">
        <v>92.7</v>
      </c>
      <c r="J7" s="13">
        <f t="shared" ref="J7:J11" si="1">(G7+H7)*15%+I7*85%</f>
        <v>93.27</v>
      </c>
      <c r="K7" s="7">
        <f>RANK($J7,$J$5:$J$327)</f>
        <v>3</v>
      </c>
      <c r="L7" s="7">
        <f>RANK($I7,$I$5:$I$327)</f>
        <v>10</v>
      </c>
      <c r="M7" s="7"/>
    </row>
    <row r="8" ht="15" customHeight="1" spans="1:13">
      <c r="A8" s="7">
        <v>4</v>
      </c>
      <c r="B8" s="7" t="s">
        <v>26</v>
      </c>
      <c r="C8" s="60">
        <v>2010610221</v>
      </c>
      <c r="D8" s="12" t="s">
        <v>17</v>
      </c>
      <c r="E8" s="12" t="s">
        <v>18</v>
      </c>
      <c r="F8" s="12" t="s">
        <v>27</v>
      </c>
      <c r="G8" s="13">
        <v>58</v>
      </c>
      <c r="H8" s="13">
        <v>28.2</v>
      </c>
      <c r="I8" s="13">
        <v>94</v>
      </c>
      <c r="J8" s="13">
        <f t="shared" si="0"/>
        <v>92.83</v>
      </c>
      <c r="K8" s="7">
        <f>RANK($J8,$J$5:$J$327)</f>
        <v>4</v>
      </c>
      <c r="L8" s="7">
        <f>RANK($I8,$I$5:$I$327)</f>
        <v>3</v>
      </c>
      <c r="M8" s="7"/>
    </row>
    <row r="9" ht="15" customHeight="1" spans="1:13">
      <c r="A9" s="7">
        <v>5</v>
      </c>
      <c r="B9" s="7" t="s">
        <v>28</v>
      </c>
      <c r="C9" s="60" t="s">
        <v>29</v>
      </c>
      <c r="D9" s="12" t="s">
        <v>17</v>
      </c>
      <c r="E9" s="12" t="s">
        <v>18</v>
      </c>
      <c r="F9" s="12" t="s">
        <v>22</v>
      </c>
      <c r="G9" s="13">
        <v>59.5</v>
      </c>
      <c r="H9" s="13">
        <v>34.9</v>
      </c>
      <c r="I9" s="13">
        <v>92.5</v>
      </c>
      <c r="J9" s="13">
        <f t="shared" si="0"/>
        <v>92.785</v>
      </c>
      <c r="K9" s="7">
        <f>RANK($J9,$J$5:$J$327)</f>
        <v>5</v>
      </c>
      <c r="L9" s="7">
        <f>RANK($I9,$I$5:$I$327)</f>
        <v>14</v>
      </c>
      <c r="M9" s="7"/>
    </row>
    <row r="10" ht="15" customHeight="1" spans="1:13">
      <c r="A10" s="7">
        <v>6</v>
      </c>
      <c r="B10" s="7" t="s">
        <v>30</v>
      </c>
      <c r="C10" s="60" t="s">
        <v>31</v>
      </c>
      <c r="D10" s="12" t="s">
        <v>17</v>
      </c>
      <c r="E10" s="12" t="s">
        <v>18</v>
      </c>
      <c r="F10" s="12" t="s">
        <v>25</v>
      </c>
      <c r="G10" s="13">
        <v>58</v>
      </c>
      <c r="H10" s="13">
        <v>38.5</v>
      </c>
      <c r="I10" s="13">
        <v>92.1</v>
      </c>
      <c r="J10" s="13">
        <f t="shared" si="1"/>
        <v>92.76</v>
      </c>
      <c r="K10" s="7">
        <f>RANK($J10,$J$5:$J$327)</f>
        <v>6</v>
      </c>
      <c r="L10" s="7">
        <f>RANK($I10,$I$5:$I$327)</f>
        <v>19</v>
      </c>
      <c r="M10" s="7"/>
    </row>
    <row r="11" ht="15" customHeight="1" spans="1:13">
      <c r="A11" s="7">
        <v>7</v>
      </c>
      <c r="B11" s="7" t="s">
        <v>32</v>
      </c>
      <c r="C11" s="60" t="s">
        <v>33</v>
      </c>
      <c r="D11" s="12" t="s">
        <v>17</v>
      </c>
      <c r="E11" s="12" t="s">
        <v>18</v>
      </c>
      <c r="F11" s="12" t="s">
        <v>25</v>
      </c>
      <c r="G11" s="13">
        <v>57</v>
      </c>
      <c r="H11" s="13">
        <v>40</v>
      </c>
      <c r="I11" s="13">
        <v>91.9</v>
      </c>
      <c r="J11" s="13">
        <f t="shared" si="1"/>
        <v>92.665</v>
      </c>
      <c r="K11" s="7">
        <f>RANK($J11,$J$5:$J$327)</f>
        <v>7</v>
      </c>
      <c r="L11" s="7">
        <f>RANK($I11,$I$5:$I$327)</f>
        <v>20</v>
      </c>
      <c r="M11" s="7"/>
    </row>
    <row r="12" ht="15" customHeight="1" spans="1:13">
      <c r="A12" s="7">
        <v>8</v>
      </c>
      <c r="B12" s="7" t="s">
        <v>34</v>
      </c>
      <c r="C12" s="60">
        <v>2010610051</v>
      </c>
      <c r="D12" s="12" t="s">
        <v>17</v>
      </c>
      <c r="E12" s="12" t="s">
        <v>18</v>
      </c>
      <c r="F12" s="12" t="s">
        <v>27</v>
      </c>
      <c r="G12" s="13">
        <v>59</v>
      </c>
      <c r="H12" s="13">
        <v>34.9</v>
      </c>
      <c r="I12" s="13">
        <v>91.4</v>
      </c>
      <c r="J12" s="13">
        <v>91.775</v>
      </c>
      <c r="K12" s="7">
        <f>RANK($J12,$J$5:$J$327)</f>
        <v>8</v>
      </c>
      <c r="L12" s="7">
        <f>RANK($I12,$I$5:$I$327)</f>
        <v>27</v>
      </c>
      <c r="M12" s="7"/>
    </row>
    <row r="13" ht="15" customHeight="1" spans="1:13">
      <c r="A13" s="7">
        <v>9</v>
      </c>
      <c r="B13" s="7" t="s">
        <v>35</v>
      </c>
      <c r="C13" s="60">
        <v>2010610038</v>
      </c>
      <c r="D13" s="12" t="s">
        <v>17</v>
      </c>
      <c r="E13" s="12" t="s">
        <v>18</v>
      </c>
      <c r="F13" s="12" t="s">
        <v>27</v>
      </c>
      <c r="G13" s="13">
        <v>57</v>
      </c>
      <c r="H13" s="13">
        <v>40</v>
      </c>
      <c r="I13" s="13">
        <v>90.6</v>
      </c>
      <c r="J13" s="13">
        <v>91.56</v>
      </c>
      <c r="K13" s="7">
        <f>RANK($J13,$J$5:$J$327)</f>
        <v>9</v>
      </c>
      <c r="L13" s="7">
        <f>RANK($I13,$I$5:$I$327)</f>
        <v>43</v>
      </c>
      <c r="M13" s="7"/>
    </row>
    <row r="14" ht="15" customHeight="1" spans="1:13">
      <c r="A14" s="7">
        <v>10</v>
      </c>
      <c r="B14" s="7" t="s">
        <v>36</v>
      </c>
      <c r="C14" s="60">
        <v>2010610077</v>
      </c>
      <c r="D14" s="12" t="s">
        <v>17</v>
      </c>
      <c r="E14" s="12" t="s">
        <v>18</v>
      </c>
      <c r="F14" s="12" t="s">
        <v>37</v>
      </c>
      <c r="G14" s="13">
        <v>59.5</v>
      </c>
      <c r="H14" s="13">
        <v>40</v>
      </c>
      <c r="I14" s="13">
        <v>90.1</v>
      </c>
      <c r="J14" s="13">
        <f>(G14+H14)*0.15+I14*0.85</f>
        <v>91.51</v>
      </c>
      <c r="K14" s="7">
        <f>RANK($J14,$J$5:$J$327)</f>
        <v>10</v>
      </c>
      <c r="L14" s="7">
        <f>RANK($I14,$I$5:$I$327)</f>
        <v>53</v>
      </c>
      <c r="M14" s="7"/>
    </row>
    <row r="15" ht="15" customHeight="1" spans="1:13">
      <c r="A15" s="7">
        <v>11</v>
      </c>
      <c r="B15" s="7" t="s">
        <v>38</v>
      </c>
      <c r="C15" s="60">
        <v>2010610239</v>
      </c>
      <c r="D15" s="12" t="s">
        <v>17</v>
      </c>
      <c r="E15" s="12" t="s">
        <v>18</v>
      </c>
      <c r="F15" s="12" t="s">
        <v>19</v>
      </c>
      <c r="G15" s="13">
        <v>54</v>
      </c>
      <c r="H15" s="13">
        <v>17</v>
      </c>
      <c r="I15" s="13">
        <v>94.3</v>
      </c>
      <c r="J15" s="13">
        <f>(G15+H15)*0.15+I15*0.85</f>
        <v>90.805</v>
      </c>
      <c r="K15" s="7">
        <f>RANK($J15,$J$5:$J$327)</f>
        <v>11</v>
      </c>
      <c r="L15" s="7">
        <f>RANK($I15,$I$5:$I$327)</f>
        <v>1</v>
      </c>
      <c r="M15" s="7"/>
    </row>
    <row r="16" ht="15" customHeight="1" spans="1:13">
      <c r="A16" s="7">
        <v>12</v>
      </c>
      <c r="B16" s="7" t="s">
        <v>39</v>
      </c>
      <c r="C16" s="60">
        <v>2010610237</v>
      </c>
      <c r="D16" s="12" t="s">
        <v>17</v>
      </c>
      <c r="E16" s="12" t="s">
        <v>18</v>
      </c>
      <c r="F16" s="12" t="s">
        <v>40</v>
      </c>
      <c r="G16" s="13">
        <v>58.5</v>
      </c>
      <c r="H16" s="13">
        <v>19.3</v>
      </c>
      <c r="I16" s="13">
        <v>92.9</v>
      </c>
      <c r="J16" s="13">
        <v>90.635</v>
      </c>
      <c r="K16" s="7">
        <f>RANK($J16,$J$5:$J$327)</f>
        <v>12</v>
      </c>
      <c r="L16" s="7">
        <f>RANK($I16,$I$5:$I$327)</f>
        <v>8</v>
      </c>
      <c r="M16" s="7"/>
    </row>
    <row r="17" ht="15" customHeight="1" spans="1:13">
      <c r="A17" s="7">
        <v>13</v>
      </c>
      <c r="B17" s="7" t="s">
        <v>41</v>
      </c>
      <c r="C17" s="60">
        <v>2010610264</v>
      </c>
      <c r="D17" s="12" t="s">
        <v>17</v>
      </c>
      <c r="E17" s="12" t="s">
        <v>18</v>
      </c>
      <c r="F17" s="12" t="s">
        <v>27</v>
      </c>
      <c r="G17" s="13">
        <v>59</v>
      </c>
      <c r="H17" s="13">
        <v>26.9</v>
      </c>
      <c r="I17" s="13">
        <v>90.4</v>
      </c>
      <c r="J17" s="13">
        <v>89.725</v>
      </c>
      <c r="K17" s="7">
        <f>RANK($J17,$J$5:$J$327)</f>
        <v>13</v>
      </c>
      <c r="L17" s="7">
        <f>RANK($I17,$I$5:$I$327)</f>
        <v>47</v>
      </c>
      <c r="M17" s="7"/>
    </row>
    <row r="18" ht="15" customHeight="1" spans="1:13">
      <c r="A18" s="7">
        <v>14</v>
      </c>
      <c r="B18" s="7" t="s">
        <v>42</v>
      </c>
      <c r="C18" s="60" t="s">
        <v>43</v>
      </c>
      <c r="D18" s="12" t="s">
        <v>17</v>
      </c>
      <c r="E18" s="12" t="s">
        <v>18</v>
      </c>
      <c r="F18" s="12" t="s">
        <v>25</v>
      </c>
      <c r="G18" s="13">
        <v>56</v>
      </c>
      <c r="H18" s="13">
        <v>33.7</v>
      </c>
      <c r="I18" s="13">
        <v>89.5</v>
      </c>
      <c r="J18" s="13">
        <f>(G18+H18)*15%+I18*85%</f>
        <v>89.53</v>
      </c>
      <c r="K18" s="7">
        <f>RANK($J18,$J$5:$J$327)</f>
        <v>14</v>
      </c>
      <c r="L18" s="7">
        <f>RANK($I18,$I$5:$I$327)</f>
        <v>67</v>
      </c>
      <c r="M18" s="7"/>
    </row>
    <row r="19" ht="15" customHeight="1" spans="1:13">
      <c r="A19" s="7">
        <v>15</v>
      </c>
      <c r="B19" s="7" t="s">
        <v>44</v>
      </c>
      <c r="C19" s="60" t="s">
        <v>45</v>
      </c>
      <c r="D19" s="12" t="s">
        <v>17</v>
      </c>
      <c r="E19" s="12" t="s">
        <v>18</v>
      </c>
      <c r="F19" s="12" t="s">
        <v>25</v>
      </c>
      <c r="G19" s="13">
        <v>58.5</v>
      </c>
      <c r="H19" s="13">
        <v>17.8</v>
      </c>
      <c r="I19" s="13">
        <v>91.6</v>
      </c>
      <c r="J19" s="13">
        <f>(G19+H19)*15%+I19*85%</f>
        <v>89.305</v>
      </c>
      <c r="K19" s="7">
        <f>RANK($J19,$J$5:$J$327)</f>
        <v>15</v>
      </c>
      <c r="L19" s="7">
        <f>RANK($I19,$I$5:$I$327)</f>
        <v>22</v>
      </c>
      <c r="M19" s="7"/>
    </row>
    <row r="20" ht="15" customHeight="1" spans="1:13">
      <c r="A20" s="7">
        <v>16</v>
      </c>
      <c r="B20" s="7" t="s">
        <v>46</v>
      </c>
      <c r="C20" s="60">
        <v>2010610227</v>
      </c>
      <c r="D20" s="12" t="s">
        <v>17</v>
      </c>
      <c r="E20" s="12" t="s">
        <v>18</v>
      </c>
      <c r="F20" s="12" t="s">
        <v>40</v>
      </c>
      <c r="G20" s="13">
        <v>55</v>
      </c>
      <c r="H20" s="13">
        <v>13.9</v>
      </c>
      <c r="I20" s="13">
        <v>92.3</v>
      </c>
      <c r="J20" s="13">
        <v>88.79</v>
      </c>
      <c r="K20" s="7">
        <f>RANK($J20,$J$5:$J$327)</f>
        <v>16</v>
      </c>
      <c r="L20" s="7">
        <f>RANK($I20,$I$5:$I$327)</f>
        <v>17</v>
      </c>
      <c r="M20" s="7"/>
    </row>
    <row r="21" ht="15" customHeight="1" spans="1:13">
      <c r="A21" s="7">
        <v>17</v>
      </c>
      <c r="B21" s="7" t="s">
        <v>47</v>
      </c>
      <c r="C21" s="60">
        <v>2010610275</v>
      </c>
      <c r="D21" s="12" t="s">
        <v>17</v>
      </c>
      <c r="E21" s="12" t="s">
        <v>18</v>
      </c>
      <c r="F21" s="12" t="s">
        <v>27</v>
      </c>
      <c r="G21" s="13">
        <v>59.5</v>
      </c>
      <c r="H21" s="13">
        <v>24.4</v>
      </c>
      <c r="I21" s="13">
        <v>89.6</v>
      </c>
      <c r="J21" s="13">
        <v>88.745</v>
      </c>
      <c r="K21" s="7">
        <f>RANK($J21,$J$5:$J$327)</f>
        <v>17</v>
      </c>
      <c r="L21" s="7">
        <f>RANK($I21,$I$5:$I$327)</f>
        <v>66</v>
      </c>
      <c r="M21" s="7"/>
    </row>
    <row r="22" ht="15" customHeight="1" spans="1:13">
      <c r="A22" s="7">
        <v>18</v>
      </c>
      <c r="B22" s="7" t="s">
        <v>48</v>
      </c>
      <c r="C22" s="60">
        <v>2010610231</v>
      </c>
      <c r="D22" s="12" t="s">
        <v>17</v>
      </c>
      <c r="E22" s="12" t="s">
        <v>18</v>
      </c>
      <c r="F22" s="12" t="s">
        <v>27</v>
      </c>
      <c r="G22" s="13">
        <v>48</v>
      </c>
      <c r="H22" s="13">
        <v>12</v>
      </c>
      <c r="I22" s="13">
        <v>93.6</v>
      </c>
      <c r="J22" s="13">
        <v>88.56</v>
      </c>
      <c r="K22" s="7">
        <f>RANK($J22,$J$5:$J$327)</f>
        <v>18</v>
      </c>
      <c r="L22" s="7">
        <f>RANK($I22,$I$5:$I$327)</f>
        <v>4</v>
      </c>
      <c r="M22" s="7"/>
    </row>
    <row r="23" ht="15" customHeight="1" spans="1:13">
      <c r="A23" s="7">
        <v>19</v>
      </c>
      <c r="B23" s="7" t="s">
        <v>49</v>
      </c>
      <c r="C23" s="60">
        <v>2010610109</v>
      </c>
      <c r="D23" s="12" t="s">
        <v>17</v>
      </c>
      <c r="E23" s="12" t="s">
        <v>18</v>
      </c>
      <c r="F23" s="12" t="s">
        <v>27</v>
      </c>
      <c r="G23" s="13">
        <v>53</v>
      </c>
      <c r="H23" s="13">
        <v>9.2</v>
      </c>
      <c r="I23" s="13">
        <v>93</v>
      </c>
      <c r="J23" s="13">
        <v>88.38</v>
      </c>
      <c r="K23" s="7">
        <f>RANK($J23,$J$5:$J$327)</f>
        <v>19</v>
      </c>
      <c r="L23" s="7">
        <f>RANK($I23,$I$5:$I$327)</f>
        <v>7</v>
      </c>
      <c r="M23" s="7"/>
    </row>
    <row r="24" ht="15" customHeight="1" spans="1:13">
      <c r="A24" s="7">
        <v>20</v>
      </c>
      <c r="B24" s="7" t="s">
        <v>50</v>
      </c>
      <c r="C24" s="60" t="s">
        <v>51</v>
      </c>
      <c r="D24" s="12" t="s">
        <v>17</v>
      </c>
      <c r="E24" s="12" t="s">
        <v>18</v>
      </c>
      <c r="F24" s="12" t="s">
        <v>25</v>
      </c>
      <c r="G24" s="13">
        <v>55</v>
      </c>
      <c r="H24" s="13">
        <v>18.5</v>
      </c>
      <c r="I24" s="13">
        <v>90.9</v>
      </c>
      <c r="J24" s="13">
        <f>(G24+H24)*15%+I24*85%</f>
        <v>88.29</v>
      </c>
      <c r="K24" s="7">
        <f>RANK($J24,$J$5:$J$327)</f>
        <v>20</v>
      </c>
      <c r="L24" s="7">
        <f>RANK($I24,$I$5:$I$327)</f>
        <v>37</v>
      </c>
      <c r="M24" s="7"/>
    </row>
    <row r="25" ht="15" customHeight="1" spans="1:13">
      <c r="A25" s="7">
        <v>21</v>
      </c>
      <c r="B25" s="7" t="s">
        <v>52</v>
      </c>
      <c r="C25" s="60">
        <v>2010610091</v>
      </c>
      <c r="D25" s="12" t="s">
        <v>17</v>
      </c>
      <c r="E25" s="12" t="s">
        <v>18</v>
      </c>
      <c r="F25" s="12" t="s">
        <v>19</v>
      </c>
      <c r="G25" s="13">
        <v>47</v>
      </c>
      <c r="H25" s="13">
        <v>27.3</v>
      </c>
      <c r="I25" s="13">
        <v>90.7</v>
      </c>
      <c r="J25" s="13">
        <f t="shared" ref="J25:J31" si="2">(G25+H25)*0.15+I25*0.85</f>
        <v>88.24</v>
      </c>
      <c r="K25" s="7">
        <f>RANK($J25,$J$5:$J$327)</f>
        <v>21</v>
      </c>
      <c r="L25" s="7">
        <f>RANK($I25,$I$5:$I$327)</f>
        <v>40</v>
      </c>
      <c r="M25" s="7"/>
    </row>
    <row r="26" ht="15" customHeight="1" spans="1:13">
      <c r="A26" s="7">
        <v>22</v>
      </c>
      <c r="B26" s="7" t="s">
        <v>53</v>
      </c>
      <c r="C26" s="60">
        <v>2010610183</v>
      </c>
      <c r="D26" s="12" t="s">
        <v>17</v>
      </c>
      <c r="E26" s="12" t="s">
        <v>18</v>
      </c>
      <c r="F26" s="12" t="s">
        <v>54</v>
      </c>
      <c r="G26" s="13">
        <v>58</v>
      </c>
      <c r="H26" s="13">
        <v>7.1</v>
      </c>
      <c r="I26" s="13">
        <v>92.3</v>
      </c>
      <c r="J26" s="13">
        <f t="shared" si="2"/>
        <v>88.22</v>
      </c>
      <c r="K26" s="7">
        <f>RANK($J26,$J$5:$J$327)</f>
        <v>22</v>
      </c>
      <c r="L26" s="7">
        <f>RANK($I26,$I$5:$I$327)</f>
        <v>17</v>
      </c>
      <c r="M26" s="7"/>
    </row>
    <row r="27" ht="15" customHeight="1" spans="1:13">
      <c r="A27" s="7">
        <v>23</v>
      </c>
      <c r="B27" s="7" t="s">
        <v>55</v>
      </c>
      <c r="C27" s="60">
        <v>2010610195</v>
      </c>
      <c r="D27" s="12" t="s">
        <v>17</v>
      </c>
      <c r="E27" s="12" t="s">
        <v>18</v>
      </c>
      <c r="F27" s="12" t="s">
        <v>54</v>
      </c>
      <c r="G27" s="13">
        <v>55</v>
      </c>
      <c r="H27" s="13">
        <v>14</v>
      </c>
      <c r="I27" s="13">
        <v>91.4</v>
      </c>
      <c r="J27" s="13">
        <f t="shared" si="2"/>
        <v>88.04</v>
      </c>
      <c r="K27" s="7">
        <f>RANK($J27,$J$5:$J$327)</f>
        <v>23</v>
      </c>
      <c r="L27" s="7">
        <f>RANK($I27,$I$5:$I$327)</f>
        <v>27</v>
      </c>
      <c r="M27" s="7"/>
    </row>
    <row r="28" ht="15" customHeight="1" spans="1:13">
      <c r="A28" s="7">
        <v>24</v>
      </c>
      <c r="B28" s="7" t="s">
        <v>56</v>
      </c>
      <c r="C28" s="60">
        <v>2010610257</v>
      </c>
      <c r="D28" s="12" t="s">
        <v>17</v>
      </c>
      <c r="E28" s="12" t="s">
        <v>18</v>
      </c>
      <c r="F28" s="12" t="s">
        <v>19</v>
      </c>
      <c r="G28" s="13">
        <v>52</v>
      </c>
      <c r="H28" s="13">
        <v>4.4</v>
      </c>
      <c r="I28" s="13">
        <v>93.5</v>
      </c>
      <c r="J28" s="13">
        <f t="shared" si="2"/>
        <v>87.935</v>
      </c>
      <c r="K28" s="7">
        <f>RANK($J28,$J$5:$J$327)</f>
        <v>24</v>
      </c>
      <c r="L28" s="7">
        <f>RANK($I28,$I$5:$I$327)</f>
        <v>5</v>
      </c>
      <c r="M28" s="7"/>
    </row>
    <row r="29" ht="15" customHeight="1" spans="1:13">
      <c r="A29" s="7">
        <v>25</v>
      </c>
      <c r="B29" s="7" t="s">
        <v>57</v>
      </c>
      <c r="C29" s="60">
        <v>2010610325</v>
      </c>
      <c r="D29" s="12" t="s">
        <v>17</v>
      </c>
      <c r="E29" s="12" t="s">
        <v>18</v>
      </c>
      <c r="F29" s="12" t="s">
        <v>40</v>
      </c>
      <c r="G29" s="13">
        <v>53</v>
      </c>
      <c r="H29" s="13">
        <v>13.3</v>
      </c>
      <c r="I29" s="13">
        <v>91.6</v>
      </c>
      <c r="J29" s="13">
        <f t="shared" si="2"/>
        <v>87.805</v>
      </c>
      <c r="K29" s="7">
        <f>RANK($J29,$J$5:$J$327)</f>
        <v>25</v>
      </c>
      <c r="L29" s="7">
        <f>RANK($I29,$I$5:$I$327)</f>
        <v>22</v>
      </c>
      <c r="M29" s="7"/>
    </row>
    <row r="30" ht="15" customHeight="1" spans="1:13">
      <c r="A30" s="7">
        <v>26</v>
      </c>
      <c r="B30" s="7" t="s">
        <v>58</v>
      </c>
      <c r="C30" s="60">
        <v>2010610383</v>
      </c>
      <c r="D30" s="12" t="s">
        <v>17</v>
      </c>
      <c r="E30" s="12" t="s">
        <v>18</v>
      </c>
      <c r="F30" s="12" t="s">
        <v>37</v>
      </c>
      <c r="G30" s="13">
        <v>54.5</v>
      </c>
      <c r="H30" s="13">
        <v>5.2</v>
      </c>
      <c r="I30" s="13">
        <v>92.6</v>
      </c>
      <c r="J30" s="13">
        <f t="shared" si="2"/>
        <v>87.665</v>
      </c>
      <c r="K30" s="7">
        <f>RANK($J30,$J$5:$J$327)</f>
        <v>26</v>
      </c>
      <c r="L30" s="7">
        <f>RANK($I30,$I$5:$I$327)</f>
        <v>11</v>
      </c>
      <c r="M30" s="7"/>
    </row>
    <row r="31" ht="15" customHeight="1" spans="1:13">
      <c r="A31" s="7">
        <v>27</v>
      </c>
      <c r="B31" s="7" t="s">
        <v>59</v>
      </c>
      <c r="C31" s="60">
        <v>2010610371</v>
      </c>
      <c r="D31" s="12" t="s">
        <v>17</v>
      </c>
      <c r="E31" s="12" t="s">
        <v>18</v>
      </c>
      <c r="F31" s="12" t="s">
        <v>54</v>
      </c>
      <c r="G31" s="13">
        <v>56</v>
      </c>
      <c r="H31" s="13">
        <v>10.3</v>
      </c>
      <c r="I31" s="13">
        <v>91.3</v>
      </c>
      <c r="J31" s="13">
        <f t="shared" si="2"/>
        <v>87.55</v>
      </c>
      <c r="K31" s="7">
        <f>RANK($J31,$J$5:$J$327)</f>
        <v>27</v>
      </c>
      <c r="L31" s="7">
        <f>RANK($I31,$I$5:$I$327)</f>
        <v>30</v>
      </c>
      <c r="M31" s="7"/>
    </row>
    <row r="32" ht="15" customHeight="1" spans="1:13">
      <c r="A32" s="7">
        <v>28</v>
      </c>
      <c r="B32" s="7" t="s">
        <v>60</v>
      </c>
      <c r="C32" s="60">
        <v>2010610135</v>
      </c>
      <c r="D32" s="12" t="s">
        <v>17</v>
      </c>
      <c r="E32" s="12" t="s">
        <v>18</v>
      </c>
      <c r="F32" s="12" t="s">
        <v>27</v>
      </c>
      <c r="G32" s="13">
        <v>58</v>
      </c>
      <c r="H32" s="13">
        <v>21</v>
      </c>
      <c r="I32" s="13">
        <v>88.9</v>
      </c>
      <c r="J32" s="13">
        <v>87.42</v>
      </c>
      <c r="K32" s="7">
        <f>RANK($J32,$J$5:$J$327)</f>
        <v>28</v>
      </c>
      <c r="L32" s="7">
        <f>RANK($I32,$I$5:$I$327)</f>
        <v>80</v>
      </c>
      <c r="M32" s="7"/>
    </row>
    <row r="33" ht="15" customHeight="1" spans="1:13">
      <c r="A33" s="7">
        <v>29</v>
      </c>
      <c r="B33" s="7" t="s">
        <v>61</v>
      </c>
      <c r="C33" s="60">
        <v>2010610382</v>
      </c>
      <c r="D33" s="12" t="s">
        <v>17</v>
      </c>
      <c r="E33" s="12" t="s">
        <v>18</v>
      </c>
      <c r="F33" s="12" t="s">
        <v>37</v>
      </c>
      <c r="G33" s="13">
        <v>54.5</v>
      </c>
      <c r="H33" s="13">
        <v>17.7</v>
      </c>
      <c r="I33" s="13">
        <v>90.1</v>
      </c>
      <c r="J33" s="13">
        <f t="shared" ref="J33:J38" si="3">(G33+H33)*0.15+I33*0.85</f>
        <v>87.415</v>
      </c>
      <c r="K33" s="7">
        <f>RANK($J33,$J$5:$J$327)</f>
        <v>29</v>
      </c>
      <c r="L33" s="7">
        <f>RANK($I33,$I$5:$I$327)</f>
        <v>53</v>
      </c>
      <c r="M33" s="7"/>
    </row>
    <row r="34" ht="15" customHeight="1" spans="1:13">
      <c r="A34" s="7">
        <v>30</v>
      </c>
      <c r="B34" s="7" t="s">
        <v>62</v>
      </c>
      <c r="C34" s="60" t="s">
        <v>63</v>
      </c>
      <c r="D34" s="12" t="s">
        <v>17</v>
      </c>
      <c r="E34" s="12" t="s">
        <v>18</v>
      </c>
      <c r="F34" s="12" t="s">
        <v>25</v>
      </c>
      <c r="G34" s="13">
        <v>52</v>
      </c>
      <c r="H34" s="13">
        <v>30.3</v>
      </c>
      <c r="I34" s="13">
        <v>88.3</v>
      </c>
      <c r="J34" s="13">
        <f>(G34+H34)*15%+I34*85%</f>
        <v>87.4</v>
      </c>
      <c r="K34" s="7">
        <f>RANK($J34,$J$5:$J$327)</f>
        <v>30</v>
      </c>
      <c r="L34" s="7">
        <f>RANK($I34,$I$5:$I$327)</f>
        <v>99</v>
      </c>
      <c r="M34" s="7"/>
    </row>
    <row r="35" ht="15" customHeight="1" spans="1:13">
      <c r="A35" s="7">
        <v>31</v>
      </c>
      <c r="B35" s="7" t="s">
        <v>64</v>
      </c>
      <c r="C35" s="60" t="s">
        <v>65</v>
      </c>
      <c r="D35" s="12" t="s">
        <v>17</v>
      </c>
      <c r="E35" s="12" t="s">
        <v>18</v>
      </c>
      <c r="F35" s="12" t="s">
        <v>25</v>
      </c>
      <c r="G35" s="13">
        <v>56</v>
      </c>
      <c r="H35" s="13">
        <v>8.15</v>
      </c>
      <c r="I35" s="13">
        <v>91.5</v>
      </c>
      <c r="J35" s="13">
        <f>(G35+H35)*15%+I35*85%</f>
        <v>87.3975</v>
      </c>
      <c r="K35" s="7">
        <f>RANK($J35,$J$5:$J$327)</f>
        <v>31</v>
      </c>
      <c r="L35" s="7">
        <f>RANK($I35,$I$5:$I$327)</f>
        <v>24</v>
      </c>
      <c r="M35" s="7"/>
    </row>
    <row r="36" ht="15" customHeight="1" spans="1:13">
      <c r="A36" s="7">
        <v>32</v>
      </c>
      <c r="B36" s="7" t="s">
        <v>66</v>
      </c>
      <c r="C36" s="60">
        <v>2010610265</v>
      </c>
      <c r="D36" s="12" t="s">
        <v>17</v>
      </c>
      <c r="E36" s="12" t="s">
        <v>18</v>
      </c>
      <c r="F36" s="12" t="s">
        <v>37</v>
      </c>
      <c r="G36" s="13">
        <v>55.5</v>
      </c>
      <c r="H36" s="13">
        <v>22.5</v>
      </c>
      <c r="I36" s="13">
        <v>89</v>
      </c>
      <c r="J36" s="13">
        <f t="shared" si="3"/>
        <v>87.35</v>
      </c>
      <c r="K36" s="7">
        <f>RANK($J36,$J$5:$J$327)</f>
        <v>32</v>
      </c>
      <c r="L36" s="7">
        <f>RANK($I36,$I$5:$I$327)</f>
        <v>77</v>
      </c>
      <c r="M36" s="7"/>
    </row>
    <row r="37" ht="15" customHeight="1" spans="1:13">
      <c r="A37" s="7">
        <v>33</v>
      </c>
      <c r="B37" s="7" t="s">
        <v>67</v>
      </c>
      <c r="C37" s="60">
        <v>2010610119</v>
      </c>
      <c r="D37" s="12" t="s">
        <v>17</v>
      </c>
      <c r="E37" s="12" t="s">
        <v>18</v>
      </c>
      <c r="F37" s="12" t="s">
        <v>54</v>
      </c>
      <c r="G37" s="13">
        <v>47</v>
      </c>
      <c r="H37" s="13">
        <v>10.4</v>
      </c>
      <c r="I37" s="13">
        <v>92.6</v>
      </c>
      <c r="J37" s="13">
        <f t="shared" si="3"/>
        <v>87.32</v>
      </c>
      <c r="K37" s="7">
        <f>RANK($J37,$J$5:$J$327)</f>
        <v>33</v>
      </c>
      <c r="L37" s="7">
        <f>RANK($I37,$I$5:$I$327)</f>
        <v>11</v>
      </c>
      <c r="M37" s="7"/>
    </row>
    <row r="38" ht="15" customHeight="1" spans="1:13">
      <c r="A38" s="7">
        <v>34</v>
      </c>
      <c r="B38" s="7" t="s">
        <v>68</v>
      </c>
      <c r="C38" s="60">
        <v>2010610376</v>
      </c>
      <c r="D38" s="12" t="s">
        <v>17</v>
      </c>
      <c r="E38" s="12" t="s">
        <v>18</v>
      </c>
      <c r="F38" s="12" t="s">
        <v>37</v>
      </c>
      <c r="G38" s="13">
        <v>57.5</v>
      </c>
      <c r="H38" s="13">
        <v>36.65</v>
      </c>
      <c r="I38" s="13">
        <v>85.9</v>
      </c>
      <c r="J38" s="13">
        <f t="shared" si="3"/>
        <v>87.1375</v>
      </c>
      <c r="K38" s="7">
        <f>RANK($J38,$J$5:$J$327)</f>
        <v>34</v>
      </c>
      <c r="L38" s="7">
        <f>RANK($I38,$I$5:$I$327)</f>
        <v>180</v>
      </c>
      <c r="M38" s="7"/>
    </row>
    <row r="39" ht="15" customHeight="1" spans="1:13">
      <c r="A39" s="7">
        <v>35</v>
      </c>
      <c r="B39" s="7" t="s">
        <v>69</v>
      </c>
      <c r="C39" s="60">
        <v>2010610057</v>
      </c>
      <c r="D39" s="12" t="s">
        <v>17</v>
      </c>
      <c r="E39" s="12" t="s">
        <v>18</v>
      </c>
      <c r="F39" s="12" t="s">
        <v>27</v>
      </c>
      <c r="G39" s="13">
        <v>53.5</v>
      </c>
      <c r="H39" s="13">
        <v>9.5</v>
      </c>
      <c r="I39" s="13">
        <v>91.2</v>
      </c>
      <c r="J39" s="13">
        <v>86.97</v>
      </c>
      <c r="K39" s="7">
        <f>RANK($J39,$J$5:$J$327)</f>
        <v>35</v>
      </c>
      <c r="L39" s="7">
        <f>RANK($I39,$I$5:$I$327)</f>
        <v>32</v>
      </c>
      <c r="M39" s="7"/>
    </row>
    <row r="40" ht="15" customHeight="1" spans="1:13">
      <c r="A40" s="7">
        <v>36</v>
      </c>
      <c r="B40" s="7" t="s">
        <v>70</v>
      </c>
      <c r="C40" s="60" t="s">
        <v>71</v>
      </c>
      <c r="D40" s="12" t="s">
        <v>17</v>
      </c>
      <c r="E40" s="12" t="s">
        <v>18</v>
      </c>
      <c r="F40" s="12" t="s">
        <v>22</v>
      </c>
      <c r="G40" s="13">
        <v>52</v>
      </c>
      <c r="H40" s="13">
        <v>38.1</v>
      </c>
      <c r="I40" s="13">
        <v>86.4</v>
      </c>
      <c r="J40" s="13">
        <f t="shared" ref="J40:J45" si="4">(G40+H40)*0.15+I40*0.85</f>
        <v>86.955</v>
      </c>
      <c r="K40" s="7">
        <f>RANK($J40,$J$5:$J$327)</f>
        <v>36</v>
      </c>
      <c r="L40" s="7">
        <f>RANK($I40,$I$5:$I$327)</f>
        <v>166</v>
      </c>
      <c r="M40" s="7"/>
    </row>
    <row r="41" ht="15" customHeight="1" spans="1:13">
      <c r="A41" s="7">
        <v>37</v>
      </c>
      <c r="B41" s="7" t="s">
        <v>72</v>
      </c>
      <c r="C41" s="60">
        <v>2010610307</v>
      </c>
      <c r="D41" s="12" t="s">
        <v>17</v>
      </c>
      <c r="E41" s="12" t="s">
        <v>18</v>
      </c>
      <c r="F41" s="12" t="s">
        <v>54</v>
      </c>
      <c r="G41" s="13">
        <v>58</v>
      </c>
      <c r="H41" s="13">
        <v>8.5</v>
      </c>
      <c r="I41" s="13">
        <v>90.5</v>
      </c>
      <c r="J41" s="13">
        <f t="shared" si="4"/>
        <v>86.9</v>
      </c>
      <c r="K41" s="7">
        <f>RANK($J41,$J$5:$J$327)</f>
        <v>37</v>
      </c>
      <c r="L41" s="7">
        <f>RANK($I41,$I$5:$I$327)</f>
        <v>45</v>
      </c>
      <c r="M41" s="7"/>
    </row>
    <row r="42" ht="15" customHeight="1" spans="1:13">
      <c r="A42" s="7">
        <v>38</v>
      </c>
      <c r="B42" s="7" t="s">
        <v>73</v>
      </c>
      <c r="C42" s="60">
        <v>2010610241</v>
      </c>
      <c r="D42" s="12" t="s">
        <v>17</v>
      </c>
      <c r="E42" s="12" t="s">
        <v>18</v>
      </c>
      <c r="F42" s="12" t="s">
        <v>27</v>
      </c>
      <c r="G42" s="13">
        <v>57</v>
      </c>
      <c r="H42" s="13">
        <v>3.6</v>
      </c>
      <c r="I42" s="13">
        <v>91.5</v>
      </c>
      <c r="J42" s="13">
        <v>86.87</v>
      </c>
      <c r="K42" s="7">
        <f>RANK($J42,$J$5:$J$327)</f>
        <v>38</v>
      </c>
      <c r="L42" s="7">
        <f>RANK($I42,$I$5:$I$327)</f>
        <v>24</v>
      </c>
      <c r="M42" s="7"/>
    </row>
    <row r="43" ht="15" customHeight="1" spans="1:13">
      <c r="A43" s="7">
        <v>39</v>
      </c>
      <c r="B43" s="7" t="s">
        <v>74</v>
      </c>
      <c r="C43" s="60">
        <v>2010610171</v>
      </c>
      <c r="D43" s="12" t="s">
        <v>17</v>
      </c>
      <c r="E43" s="12" t="s">
        <v>18</v>
      </c>
      <c r="F43" s="12" t="s">
        <v>40</v>
      </c>
      <c r="G43" s="13">
        <v>49</v>
      </c>
      <c r="H43" s="13">
        <v>14.1</v>
      </c>
      <c r="I43" s="13">
        <v>91</v>
      </c>
      <c r="J43" s="13">
        <v>86.815</v>
      </c>
      <c r="K43" s="7">
        <f>RANK($J43,$J$5:$J$327)</f>
        <v>39</v>
      </c>
      <c r="L43" s="7">
        <f>RANK($I43,$I$5:$I$327)</f>
        <v>34</v>
      </c>
      <c r="M43" s="7"/>
    </row>
    <row r="44" ht="15" customHeight="1" spans="1:13">
      <c r="A44" s="7">
        <v>40</v>
      </c>
      <c r="B44" s="7" t="s">
        <v>75</v>
      </c>
      <c r="C44" s="60">
        <v>2010610112</v>
      </c>
      <c r="D44" s="12" t="s">
        <v>17</v>
      </c>
      <c r="E44" s="12" t="s">
        <v>18</v>
      </c>
      <c r="F44" s="12" t="s">
        <v>54</v>
      </c>
      <c r="G44" s="13">
        <v>49</v>
      </c>
      <c r="H44" s="13">
        <v>13.5</v>
      </c>
      <c r="I44" s="13">
        <v>90.7</v>
      </c>
      <c r="J44" s="13">
        <f t="shared" si="4"/>
        <v>86.47</v>
      </c>
      <c r="K44" s="7">
        <f>RANK($J44,$J$5:$J$327)</f>
        <v>40</v>
      </c>
      <c r="L44" s="7">
        <f>RANK($I44,$I$5:$I$327)</f>
        <v>40</v>
      </c>
      <c r="M44" s="7"/>
    </row>
    <row r="45" ht="15" customHeight="1" spans="1:13">
      <c r="A45" s="7">
        <v>41</v>
      </c>
      <c r="B45" s="7" t="s">
        <v>76</v>
      </c>
      <c r="C45" s="60">
        <v>2010610224</v>
      </c>
      <c r="D45" s="12" t="s">
        <v>17</v>
      </c>
      <c r="E45" s="12" t="s">
        <v>18</v>
      </c>
      <c r="F45" s="12" t="s">
        <v>37</v>
      </c>
      <c r="G45" s="13">
        <v>53</v>
      </c>
      <c r="H45" s="13">
        <v>10.8</v>
      </c>
      <c r="I45" s="13">
        <v>90.4</v>
      </c>
      <c r="J45" s="13">
        <f t="shared" si="4"/>
        <v>86.41</v>
      </c>
      <c r="K45" s="7">
        <f>RANK($J45,$J$5:$J$327)</f>
        <v>41</v>
      </c>
      <c r="L45" s="7">
        <f>RANK($I45,$I$5:$I$327)</f>
        <v>47</v>
      </c>
      <c r="M45" s="7"/>
    </row>
    <row r="46" ht="15" customHeight="1" spans="1:13">
      <c r="A46" s="7">
        <v>42</v>
      </c>
      <c r="B46" s="7" t="s">
        <v>77</v>
      </c>
      <c r="C46" s="60">
        <v>2010610295</v>
      </c>
      <c r="D46" s="12" t="s">
        <v>17</v>
      </c>
      <c r="E46" s="12" t="s">
        <v>18</v>
      </c>
      <c r="F46" s="12" t="s">
        <v>27</v>
      </c>
      <c r="G46" s="13">
        <v>57</v>
      </c>
      <c r="H46" s="13">
        <v>13</v>
      </c>
      <c r="I46" s="13">
        <v>89.3</v>
      </c>
      <c r="J46" s="13">
        <v>86.405</v>
      </c>
      <c r="K46" s="7">
        <f>RANK($J46,$J$5:$J$327)</f>
        <v>42</v>
      </c>
      <c r="L46" s="7">
        <f>RANK($I46,$I$5:$I$327)</f>
        <v>71</v>
      </c>
      <c r="M46" s="7"/>
    </row>
    <row r="47" ht="15" customHeight="1" spans="1:13">
      <c r="A47" s="7">
        <v>43</v>
      </c>
      <c r="B47" s="7" t="s">
        <v>78</v>
      </c>
      <c r="C47" s="60" t="s">
        <v>79</v>
      </c>
      <c r="D47" s="12" t="s">
        <v>17</v>
      </c>
      <c r="E47" s="12" t="s">
        <v>18</v>
      </c>
      <c r="F47" s="12" t="s">
        <v>25</v>
      </c>
      <c r="G47" s="13">
        <v>47</v>
      </c>
      <c r="H47" s="13">
        <v>2.2</v>
      </c>
      <c r="I47" s="13">
        <v>92.9</v>
      </c>
      <c r="J47" s="13">
        <f>(G47+H47)*15%+I47*85%</f>
        <v>86.345</v>
      </c>
      <c r="K47" s="7">
        <f>RANK($J47,$J$5:$J$327)</f>
        <v>43</v>
      </c>
      <c r="L47" s="7">
        <f>RANK($I47,$I$5:$I$327)</f>
        <v>8</v>
      </c>
      <c r="M47" s="7"/>
    </row>
    <row r="48" ht="15" customHeight="1" spans="1:13">
      <c r="A48" s="7">
        <v>44</v>
      </c>
      <c r="B48" s="7" t="s">
        <v>80</v>
      </c>
      <c r="C48" s="60">
        <v>2010610169</v>
      </c>
      <c r="D48" s="12" t="s">
        <v>17</v>
      </c>
      <c r="E48" s="12" t="s">
        <v>18</v>
      </c>
      <c r="F48" s="12" t="s">
        <v>19</v>
      </c>
      <c r="G48" s="13">
        <v>53</v>
      </c>
      <c r="H48" s="13">
        <v>5.8</v>
      </c>
      <c r="I48" s="13">
        <v>91.2</v>
      </c>
      <c r="J48" s="13">
        <f t="shared" ref="J48:J51" si="5">(G48+H48)*0.15+I48*0.85</f>
        <v>86.34</v>
      </c>
      <c r="K48" s="7">
        <f>RANK($J48,$J$5:$J$327)</f>
        <v>44</v>
      </c>
      <c r="L48" s="7">
        <f>RANK($I48,$I$5:$I$327)</f>
        <v>32</v>
      </c>
      <c r="M48" s="7"/>
    </row>
    <row r="49" ht="15" customHeight="1" spans="1:13">
      <c r="A49" s="7">
        <v>45</v>
      </c>
      <c r="B49" s="7" t="s">
        <v>81</v>
      </c>
      <c r="C49" s="60">
        <v>2010610167</v>
      </c>
      <c r="D49" s="12" t="s">
        <v>17</v>
      </c>
      <c r="E49" s="12" t="s">
        <v>18</v>
      </c>
      <c r="F49" s="12" t="s">
        <v>27</v>
      </c>
      <c r="G49" s="13">
        <v>50</v>
      </c>
      <c r="H49" s="13">
        <v>7.5</v>
      </c>
      <c r="I49" s="13">
        <v>91.4</v>
      </c>
      <c r="J49" s="13">
        <v>86.32</v>
      </c>
      <c r="K49" s="7">
        <f>RANK($J49,$J$5:$J$327)</f>
        <v>45</v>
      </c>
      <c r="L49" s="7">
        <f>RANK($I49,$I$5:$I$327)</f>
        <v>27</v>
      </c>
      <c r="M49" s="7"/>
    </row>
    <row r="50" ht="15" customHeight="1" spans="1:13">
      <c r="A50" s="7">
        <v>46</v>
      </c>
      <c r="B50" s="7" t="s">
        <v>82</v>
      </c>
      <c r="C50" s="60">
        <v>2010610117</v>
      </c>
      <c r="D50" s="12" t="s">
        <v>17</v>
      </c>
      <c r="E50" s="12" t="s">
        <v>18</v>
      </c>
      <c r="F50" s="12" t="s">
        <v>37</v>
      </c>
      <c r="G50" s="13">
        <v>56</v>
      </c>
      <c r="H50" s="13">
        <v>13.9</v>
      </c>
      <c r="I50" s="13">
        <v>89.2</v>
      </c>
      <c r="J50" s="13">
        <f t="shared" si="5"/>
        <v>86.305</v>
      </c>
      <c r="K50" s="7">
        <f>RANK($J50,$J$5:$J$327)</f>
        <v>46</v>
      </c>
      <c r="L50" s="7">
        <f>RANK($I50,$I$5:$I$327)</f>
        <v>74</v>
      </c>
      <c r="M50" s="7"/>
    </row>
    <row r="51" ht="15" customHeight="1" spans="1:13">
      <c r="A51" s="7">
        <v>47</v>
      </c>
      <c r="B51" s="7" t="s">
        <v>83</v>
      </c>
      <c r="C51" s="60">
        <v>2010610372</v>
      </c>
      <c r="D51" s="12" t="s">
        <v>17</v>
      </c>
      <c r="E51" s="12" t="s">
        <v>18</v>
      </c>
      <c r="F51" s="12" t="s">
        <v>37</v>
      </c>
      <c r="G51" s="13">
        <v>53</v>
      </c>
      <c r="H51" s="13">
        <v>12.1</v>
      </c>
      <c r="I51" s="13">
        <v>90</v>
      </c>
      <c r="J51" s="13">
        <f t="shared" si="5"/>
        <v>86.265</v>
      </c>
      <c r="K51" s="7">
        <f>RANK($J51,$J$5:$J$327)</f>
        <v>47</v>
      </c>
      <c r="L51" s="7">
        <f>RANK($I51,$I$5:$I$327)</f>
        <v>61</v>
      </c>
      <c r="M51" s="7"/>
    </row>
    <row r="52" ht="15" customHeight="1" spans="1:13">
      <c r="A52" s="7">
        <v>48</v>
      </c>
      <c r="B52" s="7" t="s">
        <v>84</v>
      </c>
      <c r="C52" s="60" t="s">
        <v>85</v>
      </c>
      <c r="D52" s="12" t="s">
        <v>17</v>
      </c>
      <c r="E52" s="12" t="s">
        <v>18</v>
      </c>
      <c r="F52" s="12" t="s">
        <v>25</v>
      </c>
      <c r="G52" s="13">
        <v>51.5</v>
      </c>
      <c r="H52" s="13">
        <v>16.5</v>
      </c>
      <c r="I52" s="13">
        <v>89.4</v>
      </c>
      <c r="J52" s="13">
        <f>(G52+H52)*15%+I52*85%</f>
        <v>86.19</v>
      </c>
      <c r="K52" s="7">
        <f>RANK($J52,$J$5:$J$327)</f>
        <v>48</v>
      </c>
      <c r="L52" s="7">
        <f>RANK($I52,$I$5:$I$327)</f>
        <v>68</v>
      </c>
      <c r="M52" s="7"/>
    </row>
    <row r="53" ht="15" customHeight="1" spans="1:13">
      <c r="A53" s="7">
        <v>49</v>
      </c>
      <c r="B53" s="7" t="s">
        <v>86</v>
      </c>
      <c r="C53" s="60" t="s">
        <v>87</v>
      </c>
      <c r="D53" s="12" t="s">
        <v>17</v>
      </c>
      <c r="E53" s="12" t="s">
        <v>18</v>
      </c>
      <c r="F53" s="12" t="s">
        <v>25</v>
      </c>
      <c r="G53" s="13">
        <v>51</v>
      </c>
      <c r="H53" s="13">
        <v>12.4</v>
      </c>
      <c r="I53" s="13">
        <v>90.1</v>
      </c>
      <c r="J53" s="13">
        <f>(G53+H53)*15%+I53*85%</f>
        <v>86.095</v>
      </c>
      <c r="K53" s="7">
        <f>RANK($J53,$J$5:$J$327)</f>
        <v>49</v>
      </c>
      <c r="L53" s="7">
        <f>RANK($I53,$I$5:$I$327)</f>
        <v>53</v>
      </c>
      <c r="M53" s="7"/>
    </row>
    <row r="54" ht="15" customHeight="1" spans="1:13">
      <c r="A54" s="7">
        <v>50</v>
      </c>
      <c r="B54" s="7" t="s">
        <v>88</v>
      </c>
      <c r="C54" s="60">
        <v>2010610363</v>
      </c>
      <c r="D54" s="12" t="s">
        <v>17</v>
      </c>
      <c r="E54" s="12" t="s">
        <v>18</v>
      </c>
      <c r="F54" s="12" t="s">
        <v>37</v>
      </c>
      <c r="G54" s="13">
        <v>47</v>
      </c>
      <c r="H54" s="13">
        <v>2.2</v>
      </c>
      <c r="I54" s="13">
        <v>92.6</v>
      </c>
      <c r="J54" s="13">
        <f t="shared" ref="J54:J58" si="6">(G54+H54)*0.15+I54*0.85</f>
        <v>86.09</v>
      </c>
      <c r="K54" s="7">
        <f>RANK($J54,$J$5:$J$327)</f>
        <v>50</v>
      </c>
      <c r="L54" s="7">
        <f>RANK($I54,$I$5:$I$327)</f>
        <v>11</v>
      </c>
      <c r="M54" s="7"/>
    </row>
    <row r="55" ht="15" customHeight="1" spans="1:13">
      <c r="A55" s="7">
        <v>51</v>
      </c>
      <c r="B55" s="7" t="s">
        <v>89</v>
      </c>
      <c r="C55" s="60">
        <v>2010610055</v>
      </c>
      <c r="D55" s="12" t="s">
        <v>17</v>
      </c>
      <c r="E55" s="12" t="s">
        <v>18</v>
      </c>
      <c r="F55" s="12" t="s">
        <v>27</v>
      </c>
      <c r="G55" s="13">
        <v>57.5</v>
      </c>
      <c r="H55" s="13">
        <v>17.5</v>
      </c>
      <c r="I55" s="13">
        <v>87.9</v>
      </c>
      <c r="J55" s="13">
        <v>85.965</v>
      </c>
      <c r="K55" s="7">
        <f>RANK($J55,$J$5:$J$327)</f>
        <v>51</v>
      </c>
      <c r="L55" s="7">
        <f>RANK($I55,$I$5:$I$327)</f>
        <v>109</v>
      </c>
      <c r="M55" s="7"/>
    </row>
    <row r="56" ht="15" customHeight="1" spans="1:13">
      <c r="A56" s="7">
        <v>52</v>
      </c>
      <c r="B56" s="7" t="s">
        <v>90</v>
      </c>
      <c r="C56" s="60">
        <v>2010610263</v>
      </c>
      <c r="D56" s="12" t="s">
        <v>17</v>
      </c>
      <c r="E56" s="12" t="s">
        <v>18</v>
      </c>
      <c r="F56" s="12" t="s">
        <v>40</v>
      </c>
      <c r="G56" s="13">
        <v>54</v>
      </c>
      <c r="H56" s="13">
        <v>10</v>
      </c>
      <c r="I56" s="13">
        <v>89.8</v>
      </c>
      <c r="J56" s="13">
        <v>85.93</v>
      </c>
      <c r="K56" s="7">
        <f>RANK($J56,$J$5:$J$327)</f>
        <v>52</v>
      </c>
      <c r="L56" s="7">
        <f>RANK($I56,$I$5:$I$327)</f>
        <v>63</v>
      </c>
      <c r="M56" s="7"/>
    </row>
    <row r="57" ht="15" customHeight="1" spans="1:13">
      <c r="A57" s="7">
        <v>53</v>
      </c>
      <c r="B57" s="7" t="s">
        <v>91</v>
      </c>
      <c r="C57" s="60" t="s">
        <v>92</v>
      </c>
      <c r="D57" s="12" t="s">
        <v>17</v>
      </c>
      <c r="E57" s="12" t="s">
        <v>18</v>
      </c>
      <c r="F57" s="12" t="s">
        <v>22</v>
      </c>
      <c r="G57" s="13">
        <v>49.5</v>
      </c>
      <c r="H57" s="13">
        <v>9.8</v>
      </c>
      <c r="I57" s="13">
        <v>90.6</v>
      </c>
      <c r="J57" s="13">
        <f t="shared" si="6"/>
        <v>85.905</v>
      </c>
      <c r="K57" s="7">
        <f>RANK($J57,$J$5:$J$327)</f>
        <v>53</v>
      </c>
      <c r="L57" s="7">
        <f>RANK($I57,$I$5:$I$327)</f>
        <v>43</v>
      </c>
      <c r="M57" s="7"/>
    </row>
    <row r="58" ht="15" customHeight="1" spans="1:13">
      <c r="A58" s="7">
        <v>54</v>
      </c>
      <c r="B58" s="7" t="s">
        <v>93</v>
      </c>
      <c r="C58" s="60" t="s">
        <v>94</v>
      </c>
      <c r="D58" s="12" t="s">
        <v>17</v>
      </c>
      <c r="E58" s="12" t="s">
        <v>18</v>
      </c>
      <c r="F58" s="12" t="s">
        <v>22</v>
      </c>
      <c r="G58" s="13">
        <v>48</v>
      </c>
      <c r="H58" s="13">
        <v>0</v>
      </c>
      <c r="I58" s="13">
        <v>92.5</v>
      </c>
      <c r="J58" s="13">
        <f t="shared" si="6"/>
        <v>85.825</v>
      </c>
      <c r="K58" s="7">
        <f>RANK($J58,$J$5:$J$327)</f>
        <v>54</v>
      </c>
      <c r="L58" s="7">
        <f>RANK($I58,$I$5:$I$327)</f>
        <v>14</v>
      </c>
      <c r="M58" s="7"/>
    </row>
    <row r="59" ht="15" customHeight="1" spans="1:13">
      <c r="A59" s="7">
        <v>55</v>
      </c>
      <c r="B59" s="7" t="s">
        <v>95</v>
      </c>
      <c r="C59" s="60" t="s">
        <v>96</v>
      </c>
      <c r="D59" s="12" t="s">
        <v>17</v>
      </c>
      <c r="E59" s="12" t="s">
        <v>18</v>
      </c>
      <c r="F59" s="12" t="s">
        <v>25</v>
      </c>
      <c r="G59" s="13">
        <v>55</v>
      </c>
      <c r="H59" s="13">
        <v>6.3</v>
      </c>
      <c r="I59" s="13">
        <v>90.1</v>
      </c>
      <c r="J59" s="13">
        <f>(G59+H59)*15%+I59*85%</f>
        <v>85.78</v>
      </c>
      <c r="K59" s="7">
        <f>RANK($J59,$J$5:$J$327)</f>
        <v>55</v>
      </c>
      <c r="L59" s="7">
        <f>RANK($I59,$I$5:$I$327)</f>
        <v>53</v>
      </c>
      <c r="M59" s="7"/>
    </row>
    <row r="60" ht="15" customHeight="1" spans="1:13">
      <c r="A60" s="7">
        <v>56</v>
      </c>
      <c r="B60" s="7" t="s">
        <v>97</v>
      </c>
      <c r="C60" s="60">
        <v>2010610034</v>
      </c>
      <c r="D60" s="12" t="s">
        <v>17</v>
      </c>
      <c r="E60" s="12" t="s">
        <v>18</v>
      </c>
      <c r="F60" s="12" t="s">
        <v>19</v>
      </c>
      <c r="G60" s="13">
        <v>51</v>
      </c>
      <c r="H60" s="13">
        <v>1</v>
      </c>
      <c r="I60" s="13">
        <v>91.7</v>
      </c>
      <c r="J60" s="13">
        <f t="shared" ref="J60:J63" si="7">(G60+H60)*0.15+I60*0.85</f>
        <v>85.745</v>
      </c>
      <c r="K60" s="7">
        <f>RANK($J60,$J$5:$J$327)</f>
        <v>56</v>
      </c>
      <c r="L60" s="7">
        <f>RANK($I60,$I$5:$I$327)</f>
        <v>21</v>
      </c>
      <c r="M60" s="7"/>
    </row>
    <row r="61" ht="15" customHeight="1" spans="1:13">
      <c r="A61" s="7">
        <v>57</v>
      </c>
      <c r="B61" s="7" t="s">
        <v>98</v>
      </c>
      <c r="C61" s="60" t="s">
        <v>99</v>
      </c>
      <c r="D61" s="12" t="s">
        <v>17</v>
      </c>
      <c r="E61" s="12" t="s">
        <v>18</v>
      </c>
      <c r="F61" s="12" t="s">
        <v>25</v>
      </c>
      <c r="G61" s="13">
        <v>50.5</v>
      </c>
      <c r="H61" s="13">
        <v>9.8</v>
      </c>
      <c r="I61" s="13">
        <v>90.1</v>
      </c>
      <c r="J61" s="13">
        <f>(G61+H61)*15%+I61*85%</f>
        <v>85.63</v>
      </c>
      <c r="K61" s="7">
        <f>RANK($J61,$J$5:$J$327)</f>
        <v>57</v>
      </c>
      <c r="L61" s="7">
        <f>RANK($I61,$I$5:$I$327)</f>
        <v>53</v>
      </c>
      <c r="M61" s="7"/>
    </row>
    <row r="62" ht="15" customHeight="1" spans="1:13">
      <c r="A62" s="7">
        <v>58</v>
      </c>
      <c r="B62" s="7" t="s">
        <v>100</v>
      </c>
      <c r="C62" s="60">
        <v>2010610315</v>
      </c>
      <c r="D62" s="12" t="s">
        <v>17</v>
      </c>
      <c r="E62" s="12" t="s">
        <v>18</v>
      </c>
      <c r="F62" s="12" t="s">
        <v>54</v>
      </c>
      <c r="G62" s="13">
        <v>49.5</v>
      </c>
      <c r="H62" s="13">
        <v>5.6</v>
      </c>
      <c r="I62" s="13">
        <v>91</v>
      </c>
      <c r="J62" s="13">
        <f t="shared" si="7"/>
        <v>85.615</v>
      </c>
      <c r="K62" s="7">
        <f>RANK($J62,$J$5:$J$327)</f>
        <v>58</v>
      </c>
      <c r="L62" s="7">
        <f>RANK($I62,$I$5:$I$327)</f>
        <v>34</v>
      </c>
      <c r="M62" s="7"/>
    </row>
    <row r="63" ht="15" customHeight="1" spans="1:13">
      <c r="A63" s="7">
        <v>59</v>
      </c>
      <c r="B63" s="7" t="s">
        <v>101</v>
      </c>
      <c r="C63" s="60">
        <v>2010610305</v>
      </c>
      <c r="D63" s="12" t="s">
        <v>17</v>
      </c>
      <c r="E63" s="12" t="s">
        <v>18</v>
      </c>
      <c r="F63" s="12" t="s">
        <v>19</v>
      </c>
      <c r="G63" s="13">
        <v>52</v>
      </c>
      <c r="H63" s="13">
        <v>7.9</v>
      </c>
      <c r="I63" s="13">
        <v>90.1</v>
      </c>
      <c r="J63" s="13">
        <f t="shared" si="7"/>
        <v>85.57</v>
      </c>
      <c r="K63" s="7">
        <f>RANK($J63,$J$5:$J$327)</f>
        <v>59</v>
      </c>
      <c r="L63" s="7">
        <f>RANK($I63,$I$5:$I$327)</f>
        <v>53</v>
      </c>
      <c r="M63" s="7"/>
    </row>
    <row r="64" ht="15" customHeight="1" spans="1:13">
      <c r="A64" s="7">
        <v>60</v>
      </c>
      <c r="B64" s="7" t="s">
        <v>102</v>
      </c>
      <c r="C64" s="60">
        <v>2010610032</v>
      </c>
      <c r="D64" s="12" t="s">
        <v>17</v>
      </c>
      <c r="E64" s="12" t="s">
        <v>18</v>
      </c>
      <c r="F64" s="12" t="s">
        <v>40</v>
      </c>
      <c r="G64" s="13">
        <v>50</v>
      </c>
      <c r="H64" s="13">
        <v>10.5</v>
      </c>
      <c r="I64" s="13">
        <v>89.9</v>
      </c>
      <c r="J64" s="13">
        <v>85.49</v>
      </c>
      <c r="K64" s="7">
        <f>RANK($J64,$J$5:$J$327)</f>
        <v>60</v>
      </c>
      <c r="L64" s="7">
        <f>RANK($I64,$I$5:$I$327)</f>
        <v>62</v>
      </c>
      <c r="M64" s="7"/>
    </row>
    <row r="65" ht="15" customHeight="1" spans="1:13">
      <c r="A65" s="7">
        <v>61</v>
      </c>
      <c r="B65" s="7" t="s">
        <v>103</v>
      </c>
      <c r="C65" s="60">
        <v>2010610063</v>
      </c>
      <c r="D65" s="12" t="s">
        <v>17</v>
      </c>
      <c r="E65" s="12" t="s">
        <v>18</v>
      </c>
      <c r="F65" s="12" t="s">
        <v>40</v>
      </c>
      <c r="G65" s="13">
        <v>48</v>
      </c>
      <c r="H65" s="13">
        <v>1.9</v>
      </c>
      <c r="I65" s="13">
        <v>91.5</v>
      </c>
      <c r="J65" s="13">
        <v>85.259</v>
      </c>
      <c r="K65" s="7">
        <f>RANK($J65,$J$5:$J$327)</f>
        <v>61</v>
      </c>
      <c r="L65" s="7">
        <f>RANK($I65,$I$5:$I$327)</f>
        <v>24</v>
      </c>
      <c r="M65" s="7"/>
    </row>
    <row r="66" ht="15" customHeight="1" spans="1:13">
      <c r="A66" s="7">
        <v>62</v>
      </c>
      <c r="B66" s="7" t="s">
        <v>104</v>
      </c>
      <c r="C66" s="60">
        <v>2010610327</v>
      </c>
      <c r="D66" s="12" t="s">
        <v>17</v>
      </c>
      <c r="E66" s="12" t="s">
        <v>18</v>
      </c>
      <c r="F66" s="12" t="s">
        <v>54</v>
      </c>
      <c r="G66" s="13">
        <v>47</v>
      </c>
      <c r="H66" s="13">
        <v>4</v>
      </c>
      <c r="I66" s="13">
        <v>91.3</v>
      </c>
      <c r="J66" s="13">
        <f t="shared" ref="J66:J69" si="8">(G66+H66)*0.15+I66*0.85</f>
        <v>85.255</v>
      </c>
      <c r="K66" s="7">
        <f>RANK($J66,$J$5:$J$327)</f>
        <v>62</v>
      </c>
      <c r="L66" s="7">
        <f>RANK($I66,$I$5:$I$327)</f>
        <v>30</v>
      </c>
      <c r="M66" s="7"/>
    </row>
    <row r="67" ht="15" customHeight="1" spans="1:13">
      <c r="A67" s="7">
        <v>63</v>
      </c>
      <c r="B67" s="7" t="s">
        <v>105</v>
      </c>
      <c r="C67" s="60">
        <v>2010610223</v>
      </c>
      <c r="D67" s="12" t="s">
        <v>17</v>
      </c>
      <c r="E67" s="12" t="s">
        <v>18</v>
      </c>
      <c r="F67" s="12" t="s">
        <v>27</v>
      </c>
      <c r="G67" s="13">
        <v>47.5</v>
      </c>
      <c r="H67" s="13">
        <v>5</v>
      </c>
      <c r="I67" s="13">
        <v>91</v>
      </c>
      <c r="J67" s="13">
        <v>85.225</v>
      </c>
      <c r="K67" s="7">
        <f>RANK($J67,$J$5:$J$327)</f>
        <v>63</v>
      </c>
      <c r="L67" s="7">
        <f>RANK($I67,$I$5:$I$327)</f>
        <v>34</v>
      </c>
      <c r="M67" s="7"/>
    </row>
    <row r="68" ht="15" customHeight="1" spans="1:13">
      <c r="A68" s="7">
        <v>64</v>
      </c>
      <c r="B68" s="7" t="s">
        <v>106</v>
      </c>
      <c r="C68" s="60">
        <v>2010610278</v>
      </c>
      <c r="D68" s="12" t="s">
        <v>17</v>
      </c>
      <c r="E68" s="12" t="s">
        <v>18</v>
      </c>
      <c r="F68" s="12" t="s">
        <v>37</v>
      </c>
      <c r="G68" s="13">
        <v>44</v>
      </c>
      <c r="H68" s="13">
        <v>0.3</v>
      </c>
      <c r="I68" s="13">
        <v>92.4</v>
      </c>
      <c r="J68" s="13">
        <f t="shared" si="8"/>
        <v>85.185</v>
      </c>
      <c r="K68" s="7">
        <f>RANK($J68,$J$5:$J$327)</f>
        <v>64</v>
      </c>
      <c r="L68" s="7">
        <f>RANK($I68,$I$5:$I$327)</f>
        <v>16</v>
      </c>
      <c r="M68" s="7"/>
    </row>
    <row r="69" ht="15" customHeight="1" spans="1:13">
      <c r="A69" s="7">
        <v>65</v>
      </c>
      <c r="B69" s="7" t="s">
        <v>107</v>
      </c>
      <c r="C69" s="60">
        <v>2010610218</v>
      </c>
      <c r="D69" s="12" t="s">
        <v>17</v>
      </c>
      <c r="E69" s="12" t="s">
        <v>18</v>
      </c>
      <c r="F69" s="12" t="s">
        <v>19</v>
      </c>
      <c r="G69" s="13">
        <v>50</v>
      </c>
      <c r="H69" s="13">
        <v>4.3</v>
      </c>
      <c r="I69" s="13">
        <v>90.3</v>
      </c>
      <c r="J69" s="13">
        <f t="shared" si="8"/>
        <v>84.9</v>
      </c>
      <c r="K69" s="7">
        <f>RANK($J69,$J$5:$J$327)</f>
        <v>65</v>
      </c>
      <c r="L69" s="7">
        <f>RANK($I69,$I$5:$I$327)</f>
        <v>49</v>
      </c>
      <c r="M69" s="7"/>
    </row>
    <row r="70" ht="15" customHeight="1" spans="1:13">
      <c r="A70" s="7">
        <v>66</v>
      </c>
      <c r="B70" s="7" t="s">
        <v>108</v>
      </c>
      <c r="C70" s="60" t="s">
        <v>109</v>
      </c>
      <c r="D70" s="12" t="s">
        <v>17</v>
      </c>
      <c r="E70" s="12" t="s">
        <v>18</v>
      </c>
      <c r="F70" s="12" t="s">
        <v>25</v>
      </c>
      <c r="G70" s="13">
        <v>46</v>
      </c>
      <c r="H70" s="13">
        <v>6</v>
      </c>
      <c r="I70" s="13">
        <v>90.7</v>
      </c>
      <c r="J70" s="13">
        <f>(G70+H70)*15%+I70*85%</f>
        <v>84.895</v>
      </c>
      <c r="K70" s="7">
        <f>RANK($J70,$J$5:$J$327)</f>
        <v>66</v>
      </c>
      <c r="L70" s="7">
        <f>RANK($I70,$I$5:$I$327)</f>
        <v>40</v>
      </c>
      <c r="M70" s="7"/>
    </row>
    <row r="71" ht="15" customHeight="1" spans="1:13">
      <c r="A71" s="7">
        <v>67</v>
      </c>
      <c r="B71" s="7" t="s">
        <v>110</v>
      </c>
      <c r="C71" s="60">
        <v>2010610207</v>
      </c>
      <c r="D71" s="12" t="s">
        <v>17</v>
      </c>
      <c r="E71" s="12" t="s">
        <v>18</v>
      </c>
      <c r="F71" s="12" t="s">
        <v>19</v>
      </c>
      <c r="G71" s="13">
        <v>47</v>
      </c>
      <c r="H71" s="13">
        <v>5.8</v>
      </c>
      <c r="I71" s="13">
        <v>90.2</v>
      </c>
      <c r="J71" s="13">
        <f t="shared" ref="J71:J77" si="9">(G71+H71)*0.15+I71*0.85</f>
        <v>84.59</v>
      </c>
      <c r="K71" s="7">
        <f>RANK($J71,$J$5:$J$327)</f>
        <v>67</v>
      </c>
      <c r="L71" s="7">
        <f>RANK($I71,$I$5:$I$327)</f>
        <v>51</v>
      </c>
      <c r="M71" s="7"/>
    </row>
    <row r="72" ht="15" customHeight="1" spans="1:13">
      <c r="A72" s="7">
        <v>68</v>
      </c>
      <c r="B72" s="7" t="s">
        <v>111</v>
      </c>
      <c r="C72" s="60" t="s">
        <v>112</v>
      </c>
      <c r="D72" s="12" t="s">
        <v>17</v>
      </c>
      <c r="E72" s="12" t="s">
        <v>18</v>
      </c>
      <c r="F72" s="12" t="s">
        <v>22</v>
      </c>
      <c r="G72" s="13">
        <v>53.5</v>
      </c>
      <c r="H72" s="13">
        <v>9.3</v>
      </c>
      <c r="I72" s="13">
        <v>88.4</v>
      </c>
      <c r="J72" s="13">
        <f t="shared" si="9"/>
        <v>84.56</v>
      </c>
      <c r="K72" s="7">
        <f>RANK($J72,$J$5:$J$327)</f>
        <v>68</v>
      </c>
      <c r="L72" s="7">
        <f>RANK($I72,$I$5:$I$327)</f>
        <v>97</v>
      </c>
      <c r="M72" s="7"/>
    </row>
    <row r="73" ht="15" customHeight="1" spans="1:13">
      <c r="A73" s="7">
        <v>69</v>
      </c>
      <c r="B73" s="7" t="s">
        <v>113</v>
      </c>
      <c r="C73" s="60" t="s">
        <v>114</v>
      </c>
      <c r="D73" s="12" t="s">
        <v>17</v>
      </c>
      <c r="E73" s="12" t="s">
        <v>18</v>
      </c>
      <c r="F73" s="12" t="s">
        <v>22</v>
      </c>
      <c r="G73" s="13">
        <v>48</v>
      </c>
      <c r="H73" s="13">
        <v>4.8</v>
      </c>
      <c r="I73" s="13">
        <v>90.1</v>
      </c>
      <c r="J73" s="13">
        <f t="shared" si="9"/>
        <v>84.505</v>
      </c>
      <c r="K73" s="7">
        <f>RANK($J73,$J$5:$J$327)</f>
        <v>69</v>
      </c>
      <c r="L73" s="7">
        <f>RANK($I73,$I$5:$I$327)</f>
        <v>53</v>
      </c>
      <c r="M73" s="7"/>
    </row>
    <row r="74" ht="15" customHeight="1" spans="1:13">
      <c r="A74" s="7">
        <v>70</v>
      </c>
      <c r="B74" s="7" t="s">
        <v>115</v>
      </c>
      <c r="C74" s="60" t="s">
        <v>116</v>
      </c>
      <c r="D74" s="12" t="s">
        <v>17</v>
      </c>
      <c r="E74" s="12" t="s">
        <v>18</v>
      </c>
      <c r="F74" s="12" t="s">
        <v>22</v>
      </c>
      <c r="G74" s="13">
        <v>46</v>
      </c>
      <c r="H74" s="13">
        <v>2</v>
      </c>
      <c r="I74" s="13">
        <v>90.9</v>
      </c>
      <c r="J74" s="13">
        <f t="shared" si="9"/>
        <v>84.465</v>
      </c>
      <c r="K74" s="7">
        <f>RANK($J74,$J$5:$J$327)</f>
        <v>70</v>
      </c>
      <c r="L74" s="7">
        <f>RANK($I74,$I$5:$I$327)</f>
        <v>37</v>
      </c>
      <c r="M74" s="7"/>
    </row>
    <row r="75" ht="15" customHeight="1" spans="1:13">
      <c r="A75" s="7">
        <v>71</v>
      </c>
      <c r="B75" s="7" t="s">
        <v>117</v>
      </c>
      <c r="C75" s="60">
        <v>2010610323</v>
      </c>
      <c r="D75" s="12" t="s">
        <v>17</v>
      </c>
      <c r="E75" s="12" t="s">
        <v>18</v>
      </c>
      <c r="F75" s="12" t="s">
        <v>54</v>
      </c>
      <c r="G75" s="13">
        <v>46</v>
      </c>
      <c r="H75" s="13">
        <v>4.5</v>
      </c>
      <c r="I75" s="13">
        <v>90.3</v>
      </c>
      <c r="J75" s="13">
        <f t="shared" si="9"/>
        <v>84.33</v>
      </c>
      <c r="K75" s="7">
        <f>RANK($J75,$J$5:$J$327)</f>
        <v>71</v>
      </c>
      <c r="L75" s="7">
        <f>RANK($I75,$I$5:$I$327)</f>
        <v>49</v>
      </c>
      <c r="M75" s="7"/>
    </row>
    <row r="76" ht="15" customHeight="1" spans="1:13">
      <c r="A76" s="7">
        <v>72</v>
      </c>
      <c r="B76" s="7" t="s">
        <v>118</v>
      </c>
      <c r="C76" s="60" t="s">
        <v>119</v>
      </c>
      <c r="D76" s="12" t="s">
        <v>17</v>
      </c>
      <c r="E76" s="12" t="s">
        <v>18</v>
      </c>
      <c r="F76" s="12" t="s">
        <v>22</v>
      </c>
      <c r="G76" s="13">
        <v>53</v>
      </c>
      <c r="H76" s="13">
        <v>9.3</v>
      </c>
      <c r="I76" s="13">
        <v>88.2</v>
      </c>
      <c r="J76" s="13">
        <f t="shared" si="9"/>
        <v>84.315</v>
      </c>
      <c r="K76" s="7">
        <f>RANK($J76,$J$5:$J$327)</f>
        <v>72</v>
      </c>
      <c r="L76" s="7">
        <f>RANK($I76,$I$5:$I$327)</f>
        <v>101</v>
      </c>
      <c r="M76" s="7"/>
    </row>
    <row r="77" ht="15" customHeight="1" spans="1:13">
      <c r="A77" s="7">
        <v>73</v>
      </c>
      <c r="B77" s="7" t="s">
        <v>120</v>
      </c>
      <c r="C77" s="60">
        <v>2010610342</v>
      </c>
      <c r="D77" s="12" t="s">
        <v>17</v>
      </c>
      <c r="E77" s="12" t="s">
        <v>18</v>
      </c>
      <c r="F77" s="12" t="s">
        <v>37</v>
      </c>
      <c r="G77" s="13">
        <v>58</v>
      </c>
      <c r="H77" s="13">
        <v>12.1</v>
      </c>
      <c r="I77" s="13">
        <v>86.75</v>
      </c>
      <c r="J77" s="13">
        <f t="shared" si="9"/>
        <v>84.2525</v>
      </c>
      <c r="K77" s="7">
        <f>RANK($J77,$J$5:$J$327)</f>
        <v>73</v>
      </c>
      <c r="L77" s="7">
        <f>RANK($I77,$I$5:$I$327)</f>
        <v>154</v>
      </c>
      <c r="M77" s="7"/>
    </row>
    <row r="78" ht="15" customHeight="1" spans="1:13">
      <c r="A78" s="7">
        <v>74</v>
      </c>
      <c r="B78" s="7" t="s">
        <v>121</v>
      </c>
      <c r="C78" s="60">
        <v>2010610292</v>
      </c>
      <c r="D78" s="12" t="s">
        <v>17</v>
      </c>
      <c r="E78" s="12" t="s">
        <v>18</v>
      </c>
      <c r="F78" s="12" t="s">
        <v>40</v>
      </c>
      <c r="G78" s="13">
        <v>58</v>
      </c>
      <c r="H78" s="13">
        <v>12.8</v>
      </c>
      <c r="I78" s="13">
        <v>86.6</v>
      </c>
      <c r="J78" s="13">
        <v>84.23</v>
      </c>
      <c r="K78" s="7">
        <f>RANK($J78,$J$5:$J$327)</f>
        <v>74</v>
      </c>
      <c r="L78" s="7">
        <f>RANK($I78,$I$5:$I$327)</f>
        <v>158</v>
      </c>
      <c r="M78" s="7"/>
    </row>
    <row r="79" ht="15" customHeight="1" spans="1:13">
      <c r="A79" s="7">
        <v>75</v>
      </c>
      <c r="B79" s="7" t="s">
        <v>122</v>
      </c>
      <c r="C79" s="60">
        <v>201061099</v>
      </c>
      <c r="D79" s="12" t="s">
        <v>17</v>
      </c>
      <c r="E79" s="12" t="s">
        <v>18</v>
      </c>
      <c r="F79" s="12" t="s">
        <v>40</v>
      </c>
      <c r="G79" s="13">
        <v>45</v>
      </c>
      <c r="H79" s="13">
        <v>1.8</v>
      </c>
      <c r="I79" s="13">
        <v>90.8</v>
      </c>
      <c r="J79" s="13">
        <v>84.2</v>
      </c>
      <c r="K79" s="7">
        <f>RANK($J79,$J$5:$J$327)</f>
        <v>75</v>
      </c>
      <c r="L79" s="7">
        <f>RANK($I79,$I$5:$I$327)</f>
        <v>39</v>
      </c>
      <c r="M79" s="7"/>
    </row>
    <row r="80" ht="15" customHeight="1" spans="1:13">
      <c r="A80" s="7">
        <v>76</v>
      </c>
      <c r="B80" s="7" t="s">
        <v>123</v>
      </c>
      <c r="C80" s="60">
        <v>2010610352</v>
      </c>
      <c r="D80" s="12" t="s">
        <v>17</v>
      </c>
      <c r="E80" s="12" t="s">
        <v>18</v>
      </c>
      <c r="F80" s="12" t="s">
        <v>19</v>
      </c>
      <c r="G80" s="13">
        <v>47</v>
      </c>
      <c r="H80" s="13">
        <v>2.8</v>
      </c>
      <c r="I80" s="13">
        <v>90.2</v>
      </c>
      <c r="J80" s="13">
        <f t="shared" ref="J80:J82" si="10">(G80+H80)*0.15+I80*0.85</f>
        <v>84.14</v>
      </c>
      <c r="K80" s="7">
        <f>RANK($J80,$J$5:$J$327)</f>
        <v>76</v>
      </c>
      <c r="L80" s="7">
        <f>RANK($I80,$I$5:$I$327)</f>
        <v>51</v>
      </c>
      <c r="M80" s="7"/>
    </row>
    <row r="81" ht="15" customHeight="1" spans="1:13">
      <c r="A81" s="7">
        <v>77</v>
      </c>
      <c r="B81" s="7" t="s">
        <v>124</v>
      </c>
      <c r="C81" s="60">
        <v>2010610102</v>
      </c>
      <c r="D81" s="12" t="s">
        <v>17</v>
      </c>
      <c r="E81" s="12" t="s">
        <v>18</v>
      </c>
      <c r="F81" s="12" t="s">
        <v>54</v>
      </c>
      <c r="G81" s="13">
        <v>47</v>
      </c>
      <c r="H81" s="13">
        <v>4.6</v>
      </c>
      <c r="I81" s="13">
        <v>89.7</v>
      </c>
      <c r="J81" s="13">
        <f t="shared" si="10"/>
        <v>83.985</v>
      </c>
      <c r="K81" s="7">
        <f>RANK($J81,$J$5:$J$327)</f>
        <v>77</v>
      </c>
      <c r="L81" s="7">
        <f>RANK($I81,$I$5:$I$327)</f>
        <v>64</v>
      </c>
      <c r="M81" s="7"/>
    </row>
    <row r="82" ht="15" customHeight="1" spans="1:13">
      <c r="A82" s="7">
        <v>78</v>
      </c>
      <c r="B82" s="7" t="s">
        <v>125</v>
      </c>
      <c r="C82" s="60">
        <v>2010610133</v>
      </c>
      <c r="D82" s="12" t="s">
        <v>17</v>
      </c>
      <c r="E82" s="12" t="s">
        <v>18</v>
      </c>
      <c r="F82" s="12" t="s">
        <v>37</v>
      </c>
      <c r="G82" s="13">
        <v>53</v>
      </c>
      <c r="H82" s="13">
        <v>8.7</v>
      </c>
      <c r="I82" s="13">
        <v>87.9</v>
      </c>
      <c r="J82" s="13">
        <f t="shared" si="10"/>
        <v>83.97</v>
      </c>
      <c r="K82" s="7">
        <f>RANK($J82,$J$5:$J$327)</f>
        <v>78</v>
      </c>
      <c r="L82" s="7">
        <f>RANK($I82,$I$5:$I$327)</f>
        <v>109</v>
      </c>
      <c r="M82" s="7"/>
    </row>
    <row r="83" ht="15" customHeight="1" spans="1:13">
      <c r="A83" s="7">
        <v>79</v>
      </c>
      <c r="B83" s="7" t="s">
        <v>126</v>
      </c>
      <c r="C83" s="60">
        <v>2010610311</v>
      </c>
      <c r="D83" s="12" t="s">
        <v>17</v>
      </c>
      <c r="E83" s="12" t="s">
        <v>18</v>
      </c>
      <c r="F83" s="12" t="s">
        <v>40</v>
      </c>
      <c r="G83" s="13">
        <v>47</v>
      </c>
      <c r="H83" s="13">
        <v>2.2</v>
      </c>
      <c r="I83" s="13">
        <v>90.1</v>
      </c>
      <c r="J83" s="13">
        <v>83.965</v>
      </c>
      <c r="K83" s="7">
        <f>RANK($J83,$J$5:$J$327)</f>
        <v>79</v>
      </c>
      <c r="L83" s="7">
        <f>RANK($I83,$I$5:$I$327)</f>
        <v>53</v>
      </c>
      <c r="M83" s="7"/>
    </row>
    <row r="84" ht="15" customHeight="1" spans="1:13">
      <c r="A84" s="7">
        <v>80</v>
      </c>
      <c r="B84" s="7" t="s">
        <v>127</v>
      </c>
      <c r="C84" s="60" t="s">
        <v>128</v>
      </c>
      <c r="D84" s="12" t="s">
        <v>17</v>
      </c>
      <c r="E84" s="12" t="s">
        <v>18</v>
      </c>
      <c r="F84" s="12" t="s">
        <v>22</v>
      </c>
      <c r="G84" s="13">
        <v>54</v>
      </c>
      <c r="H84" s="13">
        <v>7.6</v>
      </c>
      <c r="I84" s="13">
        <v>87.8</v>
      </c>
      <c r="J84" s="13">
        <f t="shared" ref="J84:J86" si="11">(G84+H84)*0.15+I84*0.85</f>
        <v>83.87</v>
      </c>
      <c r="K84" s="7">
        <f>RANK($J84,$J$5:$J$327)</f>
        <v>80</v>
      </c>
      <c r="L84" s="7">
        <f>RANK($I84,$I$5:$I$327)</f>
        <v>116</v>
      </c>
      <c r="M84" s="7"/>
    </row>
    <row r="85" ht="15" customHeight="1" spans="1:13">
      <c r="A85" s="7">
        <v>81</v>
      </c>
      <c r="B85" s="7" t="s">
        <v>129</v>
      </c>
      <c r="C85" s="60">
        <v>2010610297</v>
      </c>
      <c r="D85" s="12" t="s">
        <v>17</v>
      </c>
      <c r="E85" s="12" t="s">
        <v>18</v>
      </c>
      <c r="F85" s="12" t="s">
        <v>37</v>
      </c>
      <c r="G85" s="13">
        <v>44</v>
      </c>
      <c r="H85" s="13">
        <v>2</v>
      </c>
      <c r="I85" s="13">
        <v>90.5</v>
      </c>
      <c r="J85" s="13">
        <f t="shared" si="11"/>
        <v>83.825</v>
      </c>
      <c r="K85" s="7">
        <f>RANK($J85,$J$5:$J$327)</f>
        <v>81</v>
      </c>
      <c r="L85" s="7">
        <f>RANK($I85,$I$5:$I$327)</f>
        <v>45</v>
      </c>
      <c r="M85" s="7"/>
    </row>
    <row r="86" ht="15" customHeight="1" spans="1:13">
      <c r="A86" s="7">
        <v>82</v>
      </c>
      <c r="B86" s="7" t="s">
        <v>130</v>
      </c>
      <c r="C86" s="60">
        <v>2010610361</v>
      </c>
      <c r="D86" s="12" t="s">
        <v>17</v>
      </c>
      <c r="E86" s="12" t="s">
        <v>18</v>
      </c>
      <c r="F86" s="12" t="s">
        <v>37</v>
      </c>
      <c r="G86" s="13">
        <v>55</v>
      </c>
      <c r="H86" s="13">
        <v>1.3</v>
      </c>
      <c r="I86" s="13">
        <v>88.68</v>
      </c>
      <c r="J86" s="13">
        <f t="shared" si="11"/>
        <v>83.823</v>
      </c>
      <c r="K86" s="7">
        <f>RANK($J86,$J$5:$J$327)</f>
        <v>82</v>
      </c>
      <c r="L86" s="7">
        <f>RANK($I86,$I$5:$I$327)</f>
        <v>89</v>
      </c>
      <c r="M86" s="7"/>
    </row>
    <row r="87" ht="15" customHeight="1" spans="1:13">
      <c r="A87" s="7">
        <v>83</v>
      </c>
      <c r="B87" s="7" t="s">
        <v>131</v>
      </c>
      <c r="C87" s="60">
        <v>2010610205</v>
      </c>
      <c r="D87" s="12" t="s">
        <v>17</v>
      </c>
      <c r="E87" s="12" t="s">
        <v>18</v>
      </c>
      <c r="F87" s="12" t="s">
        <v>40</v>
      </c>
      <c r="G87" s="13">
        <v>52.3</v>
      </c>
      <c r="H87" s="13">
        <v>0</v>
      </c>
      <c r="I87" s="13">
        <v>89.3</v>
      </c>
      <c r="J87" s="13">
        <v>83.75</v>
      </c>
      <c r="K87" s="7">
        <f>RANK($J87,$J$5:$J$327)</f>
        <v>83</v>
      </c>
      <c r="L87" s="7">
        <f>RANK($I87,$I$5:$I$327)</f>
        <v>71</v>
      </c>
      <c r="M87" s="7"/>
    </row>
    <row r="88" ht="15" customHeight="1" spans="1:13">
      <c r="A88" s="7">
        <v>84</v>
      </c>
      <c r="B88" s="7" t="s">
        <v>132</v>
      </c>
      <c r="C88" s="60">
        <v>2010610191</v>
      </c>
      <c r="D88" s="12" t="s">
        <v>17</v>
      </c>
      <c r="E88" s="12" t="s">
        <v>18</v>
      </c>
      <c r="F88" s="12" t="s">
        <v>40</v>
      </c>
      <c r="G88" s="13">
        <v>53</v>
      </c>
      <c r="H88" s="13">
        <v>1.3</v>
      </c>
      <c r="I88" s="13">
        <v>88.9</v>
      </c>
      <c r="J88" s="13">
        <v>83.71</v>
      </c>
      <c r="K88" s="7">
        <f>RANK($J88,$J$5:$J$327)</f>
        <v>84</v>
      </c>
      <c r="L88" s="7">
        <f>RANK($I88,$I$5:$I$327)</f>
        <v>80</v>
      </c>
      <c r="M88" s="7"/>
    </row>
    <row r="89" ht="15" customHeight="1" spans="1:13">
      <c r="A89" s="7">
        <v>85</v>
      </c>
      <c r="B89" s="7" t="s">
        <v>133</v>
      </c>
      <c r="C89" s="60" t="s">
        <v>134</v>
      </c>
      <c r="D89" s="12" t="s">
        <v>17</v>
      </c>
      <c r="E89" s="12" t="s">
        <v>18</v>
      </c>
      <c r="F89" s="12" t="s">
        <v>22</v>
      </c>
      <c r="G89" s="13">
        <v>52</v>
      </c>
      <c r="H89" s="13">
        <v>15.2</v>
      </c>
      <c r="I89" s="13">
        <v>86.6</v>
      </c>
      <c r="J89" s="13">
        <f>(G89+H89)*0.15+I89*0.85</f>
        <v>83.69</v>
      </c>
      <c r="K89" s="7">
        <f>RANK($J89,$J$5:$J$327)</f>
        <v>85</v>
      </c>
      <c r="L89" s="7">
        <f>RANK($I89,$I$5:$I$327)</f>
        <v>158</v>
      </c>
      <c r="M89" s="7"/>
    </row>
    <row r="90" ht="15" customHeight="1" spans="1:13">
      <c r="A90" s="7">
        <v>86</v>
      </c>
      <c r="B90" s="7" t="s">
        <v>135</v>
      </c>
      <c r="C90" s="60">
        <v>2010610357</v>
      </c>
      <c r="D90" s="12" t="s">
        <v>17</v>
      </c>
      <c r="E90" s="12" t="s">
        <v>18</v>
      </c>
      <c r="F90" s="12" t="s">
        <v>54</v>
      </c>
      <c r="G90" s="13">
        <v>51</v>
      </c>
      <c r="H90" s="13">
        <v>7.5</v>
      </c>
      <c r="I90" s="13">
        <v>88.1</v>
      </c>
      <c r="J90" s="13">
        <f>(G90+H90)*0.15+I90*0.85</f>
        <v>83.66</v>
      </c>
      <c r="K90" s="7">
        <f>RANK($J90,$J$5:$J$327)</f>
        <v>86</v>
      </c>
      <c r="L90" s="7">
        <f>RANK($I90,$I$5:$I$327)</f>
        <v>103</v>
      </c>
      <c r="M90" s="7"/>
    </row>
    <row r="91" ht="15" customHeight="1" spans="1:13">
      <c r="A91" s="7">
        <v>87</v>
      </c>
      <c r="B91" s="7" t="s">
        <v>136</v>
      </c>
      <c r="C91" s="60" t="s">
        <v>137</v>
      </c>
      <c r="D91" s="12" t="s">
        <v>17</v>
      </c>
      <c r="E91" s="12" t="s">
        <v>18</v>
      </c>
      <c r="F91" s="12" t="s">
        <v>25</v>
      </c>
      <c r="G91" s="13">
        <v>55</v>
      </c>
      <c r="H91" s="13">
        <v>5</v>
      </c>
      <c r="I91" s="13">
        <v>87.8</v>
      </c>
      <c r="J91" s="13">
        <f>(G91+H91)*15%+I91*85%</f>
        <v>83.63</v>
      </c>
      <c r="K91" s="7">
        <f>RANK($J91,$J$5:$J$327)</f>
        <v>87</v>
      </c>
      <c r="L91" s="7">
        <f>RANK($I91,$I$5:$I$327)</f>
        <v>116</v>
      </c>
      <c r="M91" s="7"/>
    </row>
    <row r="92" s="48" customFormat="1" ht="15" customHeight="1" spans="1:256">
      <c r="A92" s="7">
        <v>88</v>
      </c>
      <c r="B92" s="7" t="s">
        <v>138</v>
      </c>
      <c r="C92" s="60">
        <v>2010610148</v>
      </c>
      <c r="D92" s="12" t="s">
        <v>17</v>
      </c>
      <c r="E92" s="12" t="s">
        <v>18</v>
      </c>
      <c r="F92" s="12" t="s">
        <v>27</v>
      </c>
      <c r="G92" s="13">
        <v>51.5</v>
      </c>
      <c r="H92" s="13">
        <v>4</v>
      </c>
      <c r="I92" s="13">
        <v>88.5</v>
      </c>
      <c r="J92" s="13">
        <v>83.55</v>
      </c>
      <c r="K92" s="7">
        <f>RANK($J92,$J$5:$J$327)</f>
        <v>88</v>
      </c>
      <c r="L92" s="7">
        <f>RANK($I92,$I$5:$I$327)</f>
        <v>92</v>
      </c>
      <c r="M92" s="7"/>
      <c r="N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="48" customFormat="1" ht="15" customHeight="1" spans="1:256">
      <c r="A93" s="7">
        <v>89</v>
      </c>
      <c r="B93" s="7" t="s">
        <v>139</v>
      </c>
      <c r="C93" s="60">
        <v>2010610126</v>
      </c>
      <c r="D93" s="12" t="s">
        <v>17</v>
      </c>
      <c r="E93" s="12" t="s">
        <v>18</v>
      </c>
      <c r="F93" s="12" t="s">
        <v>27</v>
      </c>
      <c r="G93" s="13">
        <v>49</v>
      </c>
      <c r="H93" s="13">
        <v>6.3</v>
      </c>
      <c r="I93" s="13">
        <v>88.5</v>
      </c>
      <c r="J93" s="13">
        <v>83.52</v>
      </c>
      <c r="K93" s="7">
        <f>RANK($J93,$J$5:$J$327)</f>
        <v>89</v>
      </c>
      <c r="L93" s="7">
        <f>RANK($I93,$I$5:$I$327)</f>
        <v>92</v>
      </c>
      <c r="M93" s="7"/>
      <c r="N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="48" customFormat="1" ht="15" customHeight="1" spans="1:256">
      <c r="A94" s="7">
        <v>90</v>
      </c>
      <c r="B94" s="7" t="s">
        <v>140</v>
      </c>
      <c r="C94" s="60" t="s">
        <v>141</v>
      </c>
      <c r="D94" s="12" t="s">
        <v>17</v>
      </c>
      <c r="E94" s="12" t="s">
        <v>18</v>
      </c>
      <c r="F94" s="12" t="s">
        <v>25</v>
      </c>
      <c r="G94" s="13">
        <v>48</v>
      </c>
      <c r="H94" s="13">
        <v>4.3</v>
      </c>
      <c r="I94" s="13">
        <v>89</v>
      </c>
      <c r="J94" s="13">
        <f>(G94+H94)*15%+I94*85%</f>
        <v>83.495</v>
      </c>
      <c r="K94" s="7">
        <f>RANK($J94,$J$5:$J$327)</f>
        <v>90</v>
      </c>
      <c r="L94" s="7">
        <f>RANK($I94,$I$5:$I$327)</f>
        <v>77</v>
      </c>
      <c r="M94" s="7"/>
      <c r="N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="48" customFormat="1" ht="15" customHeight="1" spans="1:256">
      <c r="A95" s="7">
        <v>91</v>
      </c>
      <c r="B95" s="7" t="s">
        <v>142</v>
      </c>
      <c r="C95" s="60">
        <v>2010610345</v>
      </c>
      <c r="D95" s="12" t="s">
        <v>17</v>
      </c>
      <c r="E95" s="12" t="s">
        <v>18</v>
      </c>
      <c r="F95" s="12" t="s">
        <v>27</v>
      </c>
      <c r="G95" s="13">
        <v>50</v>
      </c>
      <c r="H95" s="13">
        <v>4.3</v>
      </c>
      <c r="I95" s="13">
        <v>88.6</v>
      </c>
      <c r="J95" s="13">
        <v>83.46</v>
      </c>
      <c r="K95" s="7">
        <f>RANK($J95,$J$5:$J$327)</f>
        <v>91</v>
      </c>
      <c r="L95" s="7">
        <f>RANK($I95,$I$5:$I$327)</f>
        <v>90</v>
      </c>
      <c r="M95" s="7"/>
      <c r="N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="48" customFormat="1" ht="15" customHeight="1" spans="1:256">
      <c r="A96" s="7">
        <v>92</v>
      </c>
      <c r="B96" s="7" t="s">
        <v>143</v>
      </c>
      <c r="C96" s="60">
        <v>2010601350</v>
      </c>
      <c r="D96" s="12" t="s">
        <v>17</v>
      </c>
      <c r="E96" s="12" t="s">
        <v>18</v>
      </c>
      <c r="F96" s="12" t="s">
        <v>37</v>
      </c>
      <c r="G96" s="13">
        <v>50</v>
      </c>
      <c r="H96" s="13">
        <v>0.8</v>
      </c>
      <c r="I96" s="13">
        <v>89.2</v>
      </c>
      <c r="J96" s="13">
        <f t="shared" ref="J96:J98" si="12">(G96+H96)*0.15+I96*0.85</f>
        <v>83.44</v>
      </c>
      <c r="K96" s="7">
        <f>RANK($J96,$J$5:$J$327)</f>
        <v>92</v>
      </c>
      <c r="L96" s="7">
        <f>RANK($I96,$I$5:$I$327)</f>
        <v>74</v>
      </c>
      <c r="M96" s="7"/>
      <c r="N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="48" customFormat="1" ht="15" customHeight="1" spans="1:256">
      <c r="A97" s="7">
        <v>93</v>
      </c>
      <c r="B97" s="7" t="s">
        <v>144</v>
      </c>
      <c r="C97" s="60" t="s">
        <v>145</v>
      </c>
      <c r="D97" s="12" t="s">
        <v>17</v>
      </c>
      <c r="E97" s="12" t="s">
        <v>18</v>
      </c>
      <c r="F97" s="12" t="s">
        <v>22</v>
      </c>
      <c r="G97" s="13">
        <v>56</v>
      </c>
      <c r="H97" s="13">
        <v>19.5</v>
      </c>
      <c r="I97" s="13">
        <v>84.8</v>
      </c>
      <c r="J97" s="13">
        <f t="shared" si="12"/>
        <v>83.405</v>
      </c>
      <c r="K97" s="7">
        <f>RANK($J97,$J$5:$J$327)</f>
        <v>93</v>
      </c>
      <c r="L97" s="7">
        <f>RANK($I97,$I$5:$I$327)</f>
        <v>220</v>
      </c>
      <c r="M97" s="7"/>
      <c r="N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="48" customFormat="1" ht="15" customHeight="1" spans="1:256">
      <c r="A98" s="7">
        <v>94</v>
      </c>
      <c r="B98" s="7" t="s">
        <v>146</v>
      </c>
      <c r="C98" s="60">
        <v>2010610235</v>
      </c>
      <c r="D98" s="12" t="s">
        <v>17</v>
      </c>
      <c r="E98" s="12" t="s">
        <v>18</v>
      </c>
      <c r="F98" s="12" t="s">
        <v>54</v>
      </c>
      <c r="G98" s="13">
        <v>47</v>
      </c>
      <c r="H98" s="13">
        <v>7</v>
      </c>
      <c r="I98" s="13">
        <v>88.5</v>
      </c>
      <c r="J98" s="13">
        <f t="shared" si="12"/>
        <v>83.325</v>
      </c>
      <c r="K98" s="7">
        <f>RANK($J98,$J$5:$J$327)</f>
        <v>94</v>
      </c>
      <c r="L98" s="7">
        <f>RANK($I98,$I$5:$I$327)</f>
        <v>92</v>
      </c>
      <c r="M98" s="7"/>
      <c r="N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="48" customFormat="1" ht="15" customHeight="1" spans="1:256">
      <c r="A99" s="7">
        <v>95</v>
      </c>
      <c r="B99" s="7" t="s">
        <v>147</v>
      </c>
      <c r="C99" s="60">
        <v>2010610075</v>
      </c>
      <c r="D99" s="12" t="s">
        <v>17</v>
      </c>
      <c r="E99" s="12" t="s">
        <v>18</v>
      </c>
      <c r="F99" s="12" t="s">
        <v>27</v>
      </c>
      <c r="G99" s="13">
        <v>52</v>
      </c>
      <c r="H99" s="13">
        <v>4.9</v>
      </c>
      <c r="I99" s="13">
        <v>87.9</v>
      </c>
      <c r="J99" s="13">
        <v>83.25</v>
      </c>
      <c r="K99" s="7">
        <f>RANK($J99,$J$5:$J$327)</f>
        <v>95</v>
      </c>
      <c r="L99" s="7">
        <f>RANK($I99,$I$5:$I$327)</f>
        <v>109</v>
      </c>
      <c r="M99" s="7"/>
      <c r="N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="48" customFormat="1" ht="15" customHeight="1" spans="1:256">
      <c r="A100" s="7">
        <v>96</v>
      </c>
      <c r="B100" s="7" t="s">
        <v>148</v>
      </c>
      <c r="C100" s="60">
        <v>2010610310</v>
      </c>
      <c r="D100" s="12" t="s">
        <v>17</v>
      </c>
      <c r="E100" s="12" t="s">
        <v>18</v>
      </c>
      <c r="F100" s="12" t="s">
        <v>40</v>
      </c>
      <c r="G100" s="13">
        <v>47</v>
      </c>
      <c r="H100" s="13">
        <v>4</v>
      </c>
      <c r="I100" s="13">
        <v>88.6</v>
      </c>
      <c r="J100" s="13">
        <v>82.96</v>
      </c>
      <c r="K100" s="7">
        <f>RANK($J100,$J$5:$J$327)</f>
        <v>96</v>
      </c>
      <c r="L100" s="7">
        <f>RANK($I100,$I$5:$I$327)</f>
        <v>90</v>
      </c>
      <c r="M100" s="7"/>
      <c r="N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="48" customFormat="1" ht="15" customHeight="1" spans="1:256">
      <c r="A101" s="7">
        <v>97</v>
      </c>
      <c r="B101" s="7" t="s">
        <v>149</v>
      </c>
      <c r="C101" s="60">
        <v>2010610255</v>
      </c>
      <c r="D101" s="12" t="s">
        <v>17</v>
      </c>
      <c r="E101" s="12" t="s">
        <v>18</v>
      </c>
      <c r="F101" s="12" t="s">
        <v>19</v>
      </c>
      <c r="G101" s="13">
        <v>44</v>
      </c>
      <c r="H101" s="13">
        <v>0.3</v>
      </c>
      <c r="I101" s="13">
        <v>89.7</v>
      </c>
      <c r="J101" s="13">
        <f t="shared" ref="J101:J107" si="13">(G101+H101)*0.15+I101*0.85</f>
        <v>82.89</v>
      </c>
      <c r="K101" s="7">
        <f>RANK($J101,$J$5:$J$327)</f>
        <v>97</v>
      </c>
      <c r="L101" s="7">
        <f>RANK($I101,$I$5:$I$327)</f>
        <v>64</v>
      </c>
      <c r="M101" s="7"/>
      <c r="N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="48" customFormat="1" ht="15" customHeight="1" spans="1:256">
      <c r="A102" s="7">
        <v>98</v>
      </c>
      <c r="B102" s="7" t="s">
        <v>150</v>
      </c>
      <c r="C102" s="60" t="s">
        <v>151</v>
      </c>
      <c r="D102" s="12" t="s">
        <v>17</v>
      </c>
      <c r="E102" s="12" t="s">
        <v>18</v>
      </c>
      <c r="F102" s="12" t="s">
        <v>25</v>
      </c>
      <c r="G102" s="13">
        <v>45.5</v>
      </c>
      <c r="H102" s="13">
        <v>3.4</v>
      </c>
      <c r="I102" s="13">
        <v>88.8</v>
      </c>
      <c r="J102" s="13">
        <f>(G102+H102)*15%+I102*85%</f>
        <v>82.815</v>
      </c>
      <c r="K102" s="7">
        <f>RANK($J102,$J$5:$J$327)</f>
        <v>98</v>
      </c>
      <c r="L102" s="7">
        <f>RANK($I102,$I$5:$I$327)</f>
        <v>83</v>
      </c>
      <c r="M102" s="7"/>
      <c r="N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="48" customFormat="1" ht="15" customHeight="1" spans="1:256">
      <c r="A103" s="7">
        <v>99</v>
      </c>
      <c r="B103" s="7" t="s">
        <v>152</v>
      </c>
      <c r="C103" s="60">
        <v>2010610303</v>
      </c>
      <c r="D103" s="12" t="s">
        <v>17</v>
      </c>
      <c r="E103" s="12" t="s">
        <v>18</v>
      </c>
      <c r="F103" s="12" t="s">
        <v>19</v>
      </c>
      <c r="G103" s="13">
        <v>47</v>
      </c>
      <c r="H103" s="13">
        <v>0.7</v>
      </c>
      <c r="I103" s="13">
        <v>89</v>
      </c>
      <c r="J103" s="13">
        <f t="shared" si="13"/>
        <v>82.805</v>
      </c>
      <c r="K103" s="7">
        <f>RANK($J103,$J$5:$J$327)</f>
        <v>99</v>
      </c>
      <c r="L103" s="7">
        <f>RANK($I103,$I$5:$I$327)</f>
        <v>77</v>
      </c>
      <c r="M103" s="7"/>
      <c r="N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="48" customFormat="1" ht="15" customHeight="1" spans="1:256">
      <c r="A104" s="7">
        <v>100</v>
      </c>
      <c r="B104" s="7" t="s">
        <v>153</v>
      </c>
      <c r="C104" s="60">
        <v>2010610050</v>
      </c>
      <c r="D104" s="12" t="s">
        <v>17</v>
      </c>
      <c r="E104" s="12" t="s">
        <v>18</v>
      </c>
      <c r="F104" s="12" t="s">
        <v>19</v>
      </c>
      <c r="G104" s="13">
        <v>47</v>
      </c>
      <c r="H104" s="13">
        <v>7.4</v>
      </c>
      <c r="I104" s="13">
        <v>87.8</v>
      </c>
      <c r="J104" s="13">
        <f t="shared" si="13"/>
        <v>82.79</v>
      </c>
      <c r="K104" s="7">
        <f>RANK($J104,$J$5:$J$327)</f>
        <v>100</v>
      </c>
      <c r="L104" s="7">
        <f>RANK($I104,$I$5:$I$327)</f>
        <v>116</v>
      </c>
      <c r="M104" s="7"/>
      <c r="N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="48" customFormat="1" ht="15" customHeight="1" spans="1:256">
      <c r="A105" s="7">
        <v>101</v>
      </c>
      <c r="B105" s="7" t="s">
        <v>154</v>
      </c>
      <c r="C105" s="60">
        <v>2010610356</v>
      </c>
      <c r="D105" s="12" t="s">
        <v>17</v>
      </c>
      <c r="E105" s="12" t="s">
        <v>18</v>
      </c>
      <c r="F105" s="12" t="s">
        <v>19</v>
      </c>
      <c r="G105" s="13">
        <v>49</v>
      </c>
      <c r="H105" s="13">
        <v>1.4</v>
      </c>
      <c r="I105" s="13">
        <v>88.5</v>
      </c>
      <c r="J105" s="13">
        <f t="shared" si="13"/>
        <v>82.785</v>
      </c>
      <c r="K105" s="7">
        <f>RANK($J105,$J$5:$J$327)</f>
        <v>101</v>
      </c>
      <c r="L105" s="7">
        <f>RANK($I105,$I$5:$I$327)</f>
        <v>92</v>
      </c>
      <c r="M105" s="7"/>
      <c r="N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="48" customFormat="1" ht="15" customHeight="1" spans="1:256">
      <c r="A106" s="7">
        <v>102</v>
      </c>
      <c r="B106" s="7" t="s">
        <v>155</v>
      </c>
      <c r="C106" s="60">
        <v>2010610344</v>
      </c>
      <c r="D106" s="12" t="s">
        <v>17</v>
      </c>
      <c r="E106" s="12" t="s">
        <v>18</v>
      </c>
      <c r="F106" s="12" t="s">
        <v>19</v>
      </c>
      <c r="G106" s="13">
        <v>49</v>
      </c>
      <c r="H106" s="13">
        <v>4.2</v>
      </c>
      <c r="I106" s="13">
        <v>88</v>
      </c>
      <c r="J106" s="13">
        <f t="shared" si="13"/>
        <v>82.78</v>
      </c>
      <c r="K106" s="7">
        <f>RANK($J106,$J$5:$J$327)</f>
        <v>102</v>
      </c>
      <c r="L106" s="7">
        <f>RANK($I106,$I$5:$I$327)</f>
        <v>107</v>
      </c>
      <c r="M106" s="7"/>
      <c r="N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="48" customFormat="1" ht="15" customHeight="1" spans="1:256">
      <c r="A107" s="7">
        <v>103</v>
      </c>
      <c r="B107" s="7" t="s">
        <v>156</v>
      </c>
      <c r="C107" s="60">
        <v>2010610353</v>
      </c>
      <c r="D107" s="12" t="s">
        <v>17</v>
      </c>
      <c r="E107" s="12" t="s">
        <v>18</v>
      </c>
      <c r="F107" s="12" t="s">
        <v>37</v>
      </c>
      <c r="G107" s="13">
        <v>48</v>
      </c>
      <c r="H107" s="13">
        <v>5.6</v>
      </c>
      <c r="I107" s="13">
        <v>87.9</v>
      </c>
      <c r="J107" s="13">
        <f t="shared" si="13"/>
        <v>82.755</v>
      </c>
      <c r="K107" s="7">
        <f>RANK($J107,$J$5:$J$327)</f>
        <v>103</v>
      </c>
      <c r="L107" s="7">
        <f>RANK($I107,$I$5:$I$327)</f>
        <v>109</v>
      </c>
      <c r="M107" s="7"/>
      <c r="N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="48" customFormat="1" ht="15" customHeight="1" spans="1:256">
      <c r="A108" s="7">
        <v>104</v>
      </c>
      <c r="B108" s="7" t="s">
        <v>157</v>
      </c>
      <c r="C108" s="60">
        <v>2010610318</v>
      </c>
      <c r="D108" s="12" t="s">
        <v>17</v>
      </c>
      <c r="E108" s="12" t="s">
        <v>18</v>
      </c>
      <c r="F108" s="12" t="s">
        <v>27</v>
      </c>
      <c r="G108" s="13">
        <v>52</v>
      </c>
      <c r="H108" s="13">
        <v>5</v>
      </c>
      <c r="I108" s="13">
        <v>87.2</v>
      </c>
      <c r="J108" s="13">
        <v>82.67</v>
      </c>
      <c r="K108" s="7">
        <f>RANK($J108,$J$5:$J$327)</f>
        <v>104</v>
      </c>
      <c r="L108" s="7">
        <f>RANK($I108,$I$5:$I$327)</f>
        <v>139</v>
      </c>
      <c r="M108" s="7"/>
      <c r="N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="48" customFormat="1" ht="15" customHeight="1" spans="1:256">
      <c r="A109" s="7">
        <v>105</v>
      </c>
      <c r="B109" s="7" t="s">
        <v>158</v>
      </c>
      <c r="C109" s="60">
        <v>2010610324</v>
      </c>
      <c r="D109" s="12" t="s">
        <v>17</v>
      </c>
      <c r="E109" s="12" t="s">
        <v>18</v>
      </c>
      <c r="F109" s="12" t="s">
        <v>27</v>
      </c>
      <c r="G109" s="13">
        <v>45</v>
      </c>
      <c r="H109" s="13">
        <v>0</v>
      </c>
      <c r="I109" s="13">
        <v>89.3</v>
      </c>
      <c r="J109" s="13">
        <v>82.66</v>
      </c>
      <c r="K109" s="7">
        <f>RANK($J109,$J$5:$J$327)</f>
        <v>105</v>
      </c>
      <c r="L109" s="7">
        <f>RANK($I109,$I$5:$I$327)</f>
        <v>71</v>
      </c>
      <c r="M109" s="7"/>
      <c r="N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="48" customFormat="1" ht="15" customHeight="1" spans="1:256">
      <c r="A110" s="7">
        <v>106</v>
      </c>
      <c r="B110" s="7" t="s">
        <v>159</v>
      </c>
      <c r="C110" s="60">
        <v>2010610230</v>
      </c>
      <c r="D110" s="12" t="s">
        <v>17</v>
      </c>
      <c r="E110" s="12" t="s">
        <v>18</v>
      </c>
      <c r="F110" s="12" t="s">
        <v>37</v>
      </c>
      <c r="G110" s="13">
        <v>48</v>
      </c>
      <c r="H110" s="13">
        <v>0.3</v>
      </c>
      <c r="I110" s="13">
        <v>88.7</v>
      </c>
      <c r="J110" s="13">
        <f t="shared" ref="J110:J114" si="14">(G110+H110)*0.15+I110*0.85</f>
        <v>82.64</v>
      </c>
      <c r="K110" s="7">
        <f>RANK($J110,$J$5:$J$327)</f>
        <v>106</v>
      </c>
      <c r="L110" s="7">
        <f>RANK($I110,$I$5:$I$327)</f>
        <v>85</v>
      </c>
      <c r="M110" s="7"/>
      <c r="N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="48" customFormat="1" ht="15" customHeight="1" spans="1:256">
      <c r="A111" s="7">
        <v>107</v>
      </c>
      <c r="B111" s="7" t="s">
        <v>160</v>
      </c>
      <c r="C111" s="60">
        <v>2010610142</v>
      </c>
      <c r="D111" s="12" t="s">
        <v>17</v>
      </c>
      <c r="E111" s="12" t="s">
        <v>18</v>
      </c>
      <c r="F111" s="12" t="s">
        <v>27</v>
      </c>
      <c r="G111" s="13">
        <v>44</v>
      </c>
      <c r="H111" s="13">
        <v>0.3</v>
      </c>
      <c r="I111" s="13">
        <v>89.4</v>
      </c>
      <c r="J111" s="13">
        <v>82.64</v>
      </c>
      <c r="K111" s="7">
        <v>107</v>
      </c>
      <c r="L111" s="7">
        <f>RANK($I111,$I$5:$I$327)</f>
        <v>68</v>
      </c>
      <c r="M111" s="7"/>
      <c r="N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="48" customFormat="1" ht="15" customHeight="1" spans="1:256">
      <c r="A112" s="7">
        <v>108</v>
      </c>
      <c r="B112" s="7" t="s">
        <v>161</v>
      </c>
      <c r="C112" s="60">
        <v>2010610018</v>
      </c>
      <c r="D112" s="12" t="s">
        <v>17</v>
      </c>
      <c r="E112" s="12" t="s">
        <v>18</v>
      </c>
      <c r="F112" s="12" t="s">
        <v>19</v>
      </c>
      <c r="G112" s="13">
        <v>42</v>
      </c>
      <c r="H112" s="13">
        <v>6.1</v>
      </c>
      <c r="I112" s="13">
        <v>88.7</v>
      </c>
      <c r="J112" s="13">
        <f t="shared" si="14"/>
        <v>82.61</v>
      </c>
      <c r="K112" s="7">
        <f>RANK($J112,$J$5:$J$327)</f>
        <v>108</v>
      </c>
      <c r="L112" s="7">
        <f>RANK($I112,$I$5:$I$327)</f>
        <v>85</v>
      </c>
      <c r="M112" s="7"/>
      <c r="N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="48" customFormat="1" ht="15" customHeight="1" spans="1:256">
      <c r="A113" s="7">
        <v>109</v>
      </c>
      <c r="B113" s="7" t="s">
        <v>162</v>
      </c>
      <c r="C113" s="60">
        <v>2010610088</v>
      </c>
      <c r="D113" s="12" t="s">
        <v>17</v>
      </c>
      <c r="E113" s="12" t="s">
        <v>18</v>
      </c>
      <c r="F113" s="12" t="s">
        <v>40</v>
      </c>
      <c r="G113" s="13">
        <v>51.5</v>
      </c>
      <c r="H113" s="13">
        <v>14</v>
      </c>
      <c r="I113" s="13">
        <v>85.6</v>
      </c>
      <c r="J113" s="13">
        <v>82.59</v>
      </c>
      <c r="K113" s="7">
        <f>RANK($J113,$J$5:$J$327)</f>
        <v>109</v>
      </c>
      <c r="L113" s="7">
        <f>RANK($I113,$I$5:$I$327)</f>
        <v>188</v>
      </c>
      <c r="M113" s="7"/>
      <c r="N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="48" customFormat="1" ht="15" customHeight="1" spans="1:256">
      <c r="A114" s="7">
        <v>110</v>
      </c>
      <c r="B114" s="7" t="s">
        <v>163</v>
      </c>
      <c r="C114" s="60">
        <v>2010610088</v>
      </c>
      <c r="D114" s="12" t="s">
        <v>17</v>
      </c>
      <c r="E114" s="12" t="s">
        <v>18</v>
      </c>
      <c r="F114" s="12" t="s">
        <v>37</v>
      </c>
      <c r="G114" s="13">
        <v>51.5</v>
      </c>
      <c r="H114" s="13">
        <v>2.3</v>
      </c>
      <c r="I114" s="13">
        <v>87.6</v>
      </c>
      <c r="J114" s="13">
        <f t="shared" si="14"/>
        <v>82.53</v>
      </c>
      <c r="K114" s="7">
        <f>RANK($J114,$J$5:$J$327)</f>
        <v>110</v>
      </c>
      <c r="L114" s="7">
        <f>RANK($I114,$I$5:$I$327)</f>
        <v>127</v>
      </c>
      <c r="M114" s="7"/>
      <c r="N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="48" customFormat="1" ht="15" customHeight="1" spans="1:256">
      <c r="A115" s="7">
        <v>111</v>
      </c>
      <c r="B115" s="7" t="s">
        <v>164</v>
      </c>
      <c r="C115" s="60">
        <v>2010610333</v>
      </c>
      <c r="D115" s="12" t="s">
        <v>17</v>
      </c>
      <c r="E115" s="12" t="s">
        <v>18</v>
      </c>
      <c r="F115" s="12" t="s">
        <v>40</v>
      </c>
      <c r="G115" s="13">
        <v>60</v>
      </c>
      <c r="H115" s="13">
        <v>4.8</v>
      </c>
      <c r="I115" s="13">
        <v>85.6</v>
      </c>
      <c r="J115" s="13">
        <v>82.48</v>
      </c>
      <c r="K115" s="7">
        <f>RANK($J115,$J$5:$J$327)</f>
        <v>111</v>
      </c>
      <c r="L115" s="7">
        <f>RANK($I115,$I$5:$I$327)</f>
        <v>188</v>
      </c>
      <c r="M115" s="7"/>
      <c r="N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="48" customFormat="1" ht="15" customHeight="1" spans="1:256">
      <c r="A116" s="7">
        <v>112</v>
      </c>
      <c r="B116" s="7" t="s">
        <v>165</v>
      </c>
      <c r="C116" s="60">
        <v>2010610313</v>
      </c>
      <c r="D116" s="12" t="s">
        <v>17</v>
      </c>
      <c r="E116" s="12" t="s">
        <v>18</v>
      </c>
      <c r="F116" s="12" t="s">
        <v>19</v>
      </c>
      <c r="G116" s="13">
        <v>47</v>
      </c>
      <c r="H116" s="13">
        <v>9.2</v>
      </c>
      <c r="I116" s="13">
        <v>87.1</v>
      </c>
      <c r="J116" s="13">
        <f t="shared" ref="J116:J121" si="15">(G116+H116)*0.15+I116*0.85</f>
        <v>82.465</v>
      </c>
      <c r="K116" s="7">
        <f>RANK($J116,$J$5:$J$327)</f>
        <v>112</v>
      </c>
      <c r="L116" s="7">
        <f>RANK($I116,$I$5:$I$327)</f>
        <v>143</v>
      </c>
      <c r="M116" s="7"/>
      <c r="N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="48" customFormat="1" ht="15" customHeight="1" spans="1:256">
      <c r="A117" s="7">
        <v>113</v>
      </c>
      <c r="B117" s="7" t="s">
        <v>166</v>
      </c>
      <c r="C117" s="60">
        <v>2010610290</v>
      </c>
      <c r="D117" s="12" t="s">
        <v>17</v>
      </c>
      <c r="E117" s="12" t="s">
        <v>18</v>
      </c>
      <c r="F117" s="12" t="s">
        <v>54</v>
      </c>
      <c r="G117" s="13">
        <v>45</v>
      </c>
      <c r="H117" s="13">
        <v>2.1</v>
      </c>
      <c r="I117" s="13">
        <v>88.7</v>
      </c>
      <c r="J117" s="13">
        <f t="shared" si="15"/>
        <v>82.46</v>
      </c>
      <c r="K117" s="7">
        <f>RANK($J117,$J$5:$J$327)</f>
        <v>113</v>
      </c>
      <c r="L117" s="7">
        <f>RANK($I117,$I$5:$I$327)</f>
        <v>85</v>
      </c>
      <c r="M117" s="7"/>
      <c r="N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="48" customFormat="1" ht="15" customHeight="1" spans="1:256">
      <c r="A118" s="7">
        <v>114</v>
      </c>
      <c r="B118" s="7" t="s">
        <v>167</v>
      </c>
      <c r="C118" s="60">
        <v>2010610238</v>
      </c>
      <c r="D118" s="12" t="s">
        <v>17</v>
      </c>
      <c r="E118" s="12" t="s">
        <v>18</v>
      </c>
      <c r="F118" s="12" t="s">
        <v>54</v>
      </c>
      <c r="G118" s="13">
        <v>52.5</v>
      </c>
      <c r="H118" s="13">
        <v>4</v>
      </c>
      <c r="I118" s="13">
        <v>87</v>
      </c>
      <c r="J118" s="13">
        <f t="shared" si="15"/>
        <v>82.425</v>
      </c>
      <c r="K118" s="7">
        <f>RANK($J118,$J$5:$J$327)</f>
        <v>114</v>
      </c>
      <c r="L118" s="7">
        <f>RANK($I118,$I$5:$I$327)</f>
        <v>147</v>
      </c>
      <c r="M118" s="7"/>
      <c r="N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="48" customFormat="1" ht="15" customHeight="1" spans="1:256">
      <c r="A119" s="7">
        <v>115</v>
      </c>
      <c r="B119" s="7" t="s">
        <v>168</v>
      </c>
      <c r="C119" s="60" t="s">
        <v>169</v>
      </c>
      <c r="D119" s="12" t="s">
        <v>17</v>
      </c>
      <c r="E119" s="12" t="s">
        <v>18</v>
      </c>
      <c r="F119" s="12" t="s">
        <v>22</v>
      </c>
      <c r="G119" s="13">
        <v>50.5</v>
      </c>
      <c r="H119" s="13">
        <v>1.2</v>
      </c>
      <c r="I119" s="13">
        <v>87.8</v>
      </c>
      <c r="J119" s="13">
        <f t="shared" si="15"/>
        <v>82.385</v>
      </c>
      <c r="K119" s="7">
        <f>RANK($J119,$J$5:$J$327)</f>
        <v>115</v>
      </c>
      <c r="L119" s="7">
        <f>RANK($I119,$I$5:$I$327)</f>
        <v>116</v>
      </c>
      <c r="M119" s="7"/>
      <c r="N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="48" customFormat="1" ht="15" customHeight="1" spans="1:256">
      <c r="A120" s="7">
        <v>116</v>
      </c>
      <c r="B120" s="7" t="s">
        <v>170</v>
      </c>
      <c r="C120" s="60">
        <v>2010610089</v>
      </c>
      <c r="D120" s="12" t="s">
        <v>17</v>
      </c>
      <c r="E120" s="12" t="s">
        <v>18</v>
      </c>
      <c r="F120" s="12" t="s">
        <v>19</v>
      </c>
      <c r="G120" s="13">
        <v>46</v>
      </c>
      <c r="H120" s="13">
        <v>3.8</v>
      </c>
      <c r="I120" s="13">
        <v>88.1</v>
      </c>
      <c r="J120" s="13">
        <f t="shared" si="15"/>
        <v>82.355</v>
      </c>
      <c r="K120" s="7">
        <f>RANK($J120,$J$5:$J$327)</f>
        <v>116</v>
      </c>
      <c r="L120" s="7">
        <f>RANK($I120,$I$5:$I$327)</f>
        <v>103</v>
      </c>
      <c r="M120" s="7"/>
      <c r="N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="48" customFormat="1" ht="15" customHeight="1" spans="1:256">
      <c r="A121" s="7">
        <v>117</v>
      </c>
      <c r="B121" s="7" t="s">
        <v>171</v>
      </c>
      <c r="C121" s="60">
        <v>2010610153</v>
      </c>
      <c r="D121" s="12" t="s">
        <v>17</v>
      </c>
      <c r="E121" s="12" t="s">
        <v>18</v>
      </c>
      <c r="F121" s="12" t="s">
        <v>37</v>
      </c>
      <c r="G121" s="13">
        <v>45</v>
      </c>
      <c r="H121" s="13">
        <v>8</v>
      </c>
      <c r="I121" s="13">
        <v>87.45</v>
      </c>
      <c r="J121" s="13">
        <f t="shared" si="15"/>
        <v>82.2825</v>
      </c>
      <c r="K121" s="7">
        <f>RANK($J121,$J$5:$J$327)</f>
        <v>117</v>
      </c>
      <c r="L121" s="7">
        <f>RANK($I121,$I$5:$I$327)</f>
        <v>135</v>
      </c>
      <c r="M121" s="7"/>
      <c r="N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="48" customFormat="1" ht="15" customHeight="1" spans="1:256">
      <c r="A122" s="7">
        <v>118</v>
      </c>
      <c r="B122" s="7" t="s">
        <v>172</v>
      </c>
      <c r="C122" s="60">
        <v>2010610151</v>
      </c>
      <c r="D122" s="12" t="s">
        <v>17</v>
      </c>
      <c r="E122" s="12" t="s">
        <v>18</v>
      </c>
      <c r="F122" s="12" t="s">
        <v>40</v>
      </c>
      <c r="G122" s="13">
        <v>53</v>
      </c>
      <c r="H122" s="13">
        <v>13.2</v>
      </c>
      <c r="I122" s="13">
        <v>85.1</v>
      </c>
      <c r="J122" s="13">
        <v>82.27</v>
      </c>
      <c r="K122" s="7">
        <f>RANK($J122,$J$5:$J$327)</f>
        <v>118</v>
      </c>
      <c r="L122" s="7">
        <f>RANK($I122,$I$5:$I$327)</f>
        <v>207</v>
      </c>
      <c r="M122" s="7"/>
      <c r="N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="48" customFormat="1" ht="15" customHeight="1" spans="1:256">
      <c r="A123" s="7">
        <v>119</v>
      </c>
      <c r="B123" s="7" t="s">
        <v>173</v>
      </c>
      <c r="C123" s="60">
        <v>2010610379</v>
      </c>
      <c r="D123" s="12" t="s">
        <v>17</v>
      </c>
      <c r="E123" s="12" t="s">
        <v>18</v>
      </c>
      <c r="F123" s="12" t="s">
        <v>27</v>
      </c>
      <c r="G123" s="13">
        <v>42</v>
      </c>
      <c r="H123" s="13">
        <v>0.6</v>
      </c>
      <c r="I123" s="13">
        <v>89.2</v>
      </c>
      <c r="J123" s="13">
        <v>82.21</v>
      </c>
      <c r="K123" s="7">
        <f>RANK($J123,$J$5:$J$327)</f>
        <v>119</v>
      </c>
      <c r="L123" s="7">
        <f>RANK($I123,$I$5:$I$327)</f>
        <v>74</v>
      </c>
      <c r="M123" s="7"/>
      <c r="N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="48" customFormat="1" ht="15" customHeight="1" spans="1:256">
      <c r="A124" s="7">
        <v>120</v>
      </c>
      <c r="B124" s="7" t="s">
        <v>174</v>
      </c>
      <c r="C124" s="60" t="s">
        <v>175</v>
      </c>
      <c r="D124" s="12" t="s">
        <v>17</v>
      </c>
      <c r="E124" s="12" t="s">
        <v>18</v>
      </c>
      <c r="F124" s="12" t="s">
        <v>22</v>
      </c>
      <c r="G124" s="13">
        <v>49</v>
      </c>
      <c r="H124" s="13">
        <v>2</v>
      </c>
      <c r="I124" s="13">
        <v>87.7</v>
      </c>
      <c r="J124" s="13">
        <f t="shared" ref="J124:J128" si="16">(G124+H124)*0.15+I124*0.85</f>
        <v>82.195</v>
      </c>
      <c r="K124" s="7">
        <f>RANK($J124,$J$5:$J$327)</f>
        <v>120</v>
      </c>
      <c r="L124" s="7">
        <f>RANK($I124,$I$5:$I$327)</f>
        <v>122</v>
      </c>
      <c r="M124" s="7"/>
      <c r="N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="48" customFormat="1" ht="15" customHeight="1" spans="1:256">
      <c r="A125" s="7">
        <v>121</v>
      </c>
      <c r="B125" s="7" t="s">
        <v>176</v>
      </c>
      <c r="C125" s="60">
        <v>2010610206</v>
      </c>
      <c r="D125" s="12" t="s">
        <v>17</v>
      </c>
      <c r="E125" s="12" t="s">
        <v>18</v>
      </c>
      <c r="F125" s="12" t="s">
        <v>40</v>
      </c>
      <c r="G125" s="13">
        <v>50</v>
      </c>
      <c r="H125" s="13">
        <v>1.5</v>
      </c>
      <c r="I125" s="13">
        <v>87.6</v>
      </c>
      <c r="J125" s="13">
        <v>82.185</v>
      </c>
      <c r="K125" s="7">
        <f>RANK($J125,$J$5:$J$327)</f>
        <v>121</v>
      </c>
      <c r="L125" s="7">
        <f>RANK($I125,$I$5:$I$327)</f>
        <v>127</v>
      </c>
      <c r="M125" s="7"/>
      <c r="N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="48" customFormat="1" ht="15" customHeight="1" spans="1:256">
      <c r="A126" s="7">
        <v>122</v>
      </c>
      <c r="B126" s="7" t="s">
        <v>177</v>
      </c>
      <c r="C126" s="60">
        <v>2010610285</v>
      </c>
      <c r="D126" s="12" t="s">
        <v>17</v>
      </c>
      <c r="E126" s="12" t="s">
        <v>18</v>
      </c>
      <c r="F126" s="12" t="s">
        <v>19</v>
      </c>
      <c r="G126" s="13">
        <v>45</v>
      </c>
      <c r="H126" s="13">
        <v>0.1</v>
      </c>
      <c r="I126" s="13">
        <v>88.7</v>
      </c>
      <c r="J126" s="13">
        <f t="shared" si="16"/>
        <v>82.16</v>
      </c>
      <c r="K126" s="7">
        <f>RANK($J126,$J$5:$J$327)</f>
        <v>122</v>
      </c>
      <c r="L126" s="7">
        <f>RANK($I126,$I$5:$I$327)</f>
        <v>85</v>
      </c>
      <c r="M126" s="7"/>
      <c r="N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="48" customFormat="1" ht="15" customHeight="1" spans="1:256">
      <c r="A127" s="7">
        <v>123</v>
      </c>
      <c r="B127" s="7" t="s">
        <v>178</v>
      </c>
      <c r="C127" s="60">
        <v>2010610176</v>
      </c>
      <c r="D127" s="12" t="s">
        <v>17</v>
      </c>
      <c r="E127" s="12" t="s">
        <v>18</v>
      </c>
      <c r="F127" s="12" t="s">
        <v>37</v>
      </c>
      <c r="G127" s="13">
        <v>53</v>
      </c>
      <c r="H127" s="13">
        <v>5</v>
      </c>
      <c r="I127" s="13">
        <v>86.4</v>
      </c>
      <c r="J127" s="13">
        <f t="shared" si="16"/>
        <v>82.14</v>
      </c>
      <c r="K127" s="7">
        <f>RANK($J127,$J$5:$J$327)</f>
        <v>123</v>
      </c>
      <c r="L127" s="7">
        <f>RANK($I127,$I$5:$I$327)</f>
        <v>166</v>
      </c>
      <c r="M127" s="7"/>
      <c r="N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="48" customFormat="1" ht="15" customHeight="1" spans="1:256">
      <c r="A128" s="7">
        <v>124</v>
      </c>
      <c r="B128" s="7" t="s">
        <v>179</v>
      </c>
      <c r="C128" s="60">
        <v>2010610085</v>
      </c>
      <c r="D128" s="12" t="s">
        <v>17</v>
      </c>
      <c r="E128" s="12" t="s">
        <v>18</v>
      </c>
      <c r="F128" s="12" t="s">
        <v>54</v>
      </c>
      <c r="G128" s="13">
        <v>43</v>
      </c>
      <c r="H128" s="13">
        <v>10</v>
      </c>
      <c r="I128" s="13">
        <v>87.2</v>
      </c>
      <c r="J128" s="13">
        <f t="shared" si="16"/>
        <v>82.07</v>
      </c>
      <c r="K128" s="7">
        <f>RANK($J128,$J$5:$J$327)</f>
        <v>124</v>
      </c>
      <c r="L128" s="7">
        <f>RANK($I128,$I$5:$I$327)</f>
        <v>139</v>
      </c>
      <c r="M128" s="7"/>
      <c r="N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="48" customFormat="1" ht="15" customHeight="1" spans="1:256">
      <c r="A129" s="7">
        <v>125</v>
      </c>
      <c r="B129" s="7" t="s">
        <v>180</v>
      </c>
      <c r="C129" s="60">
        <v>2010610322</v>
      </c>
      <c r="D129" s="12" t="s">
        <v>17</v>
      </c>
      <c r="E129" s="12" t="s">
        <v>18</v>
      </c>
      <c r="F129" s="12" t="s">
        <v>40</v>
      </c>
      <c r="G129" s="13">
        <v>50.5</v>
      </c>
      <c r="H129" s="13">
        <v>3</v>
      </c>
      <c r="I129" s="13">
        <v>87.1</v>
      </c>
      <c r="J129" s="13">
        <v>82.06</v>
      </c>
      <c r="K129" s="7">
        <f>RANK($J129,$J$5:$J$327)</f>
        <v>125</v>
      </c>
      <c r="L129" s="7">
        <f>RANK($I129,$I$5:$I$327)</f>
        <v>143</v>
      </c>
      <c r="M129" s="7"/>
      <c r="N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ht="15" customHeight="1" spans="1:13">
      <c r="A130" s="7">
        <v>126</v>
      </c>
      <c r="B130" s="7" t="s">
        <v>181</v>
      </c>
      <c r="C130" s="60">
        <v>2010610364</v>
      </c>
      <c r="D130" s="12" t="s">
        <v>17</v>
      </c>
      <c r="E130" s="12" t="s">
        <v>18</v>
      </c>
      <c r="F130" s="12" t="s">
        <v>37</v>
      </c>
      <c r="G130" s="13">
        <v>48</v>
      </c>
      <c r="H130" s="13">
        <v>7.2</v>
      </c>
      <c r="I130" s="13">
        <v>86.8</v>
      </c>
      <c r="J130" s="13">
        <f t="shared" ref="J130:J132" si="17">(G130+H130)*0.15+I130*0.85</f>
        <v>82.06</v>
      </c>
      <c r="K130" s="7">
        <v>126</v>
      </c>
      <c r="L130" s="7">
        <f>RANK($I130,$I$5:$I$327)</f>
        <v>152</v>
      </c>
      <c r="M130" s="7"/>
    </row>
    <row r="131" ht="15" customHeight="1" spans="1:13">
      <c r="A131" s="7">
        <v>127</v>
      </c>
      <c r="B131" s="7" t="s">
        <v>182</v>
      </c>
      <c r="C131" s="60" t="s">
        <v>183</v>
      </c>
      <c r="D131" s="12" t="s">
        <v>17</v>
      </c>
      <c r="E131" s="12" t="s">
        <v>18</v>
      </c>
      <c r="F131" s="12" t="s">
        <v>22</v>
      </c>
      <c r="G131" s="13">
        <v>43</v>
      </c>
      <c r="H131" s="13">
        <v>2.5</v>
      </c>
      <c r="I131" s="13">
        <v>88.5</v>
      </c>
      <c r="J131" s="13">
        <f t="shared" si="17"/>
        <v>82.05</v>
      </c>
      <c r="K131" s="7">
        <f>RANK($J131,$J$5:$J$327)</f>
        <v>127</v>
      </c>
      <c r="L131" s="7">
        <f>RANK($I131,$I$5:$I$327)</f>
        <v>92</v>
      </c>
      <c r="M131" s="7"/>
    </row>
    <row r="132" ht="15" customHeight="1" spans="1:13">
      <c r="A132" s="7">
        <v>128</v>
      </c>
      <c r="B132" s="7" t="s">
        <v>184</v>
      </c>
      <c r="C132" s="60">
        <v>2010610005</v>
      </c>
      <c r="D132" s="12" t="s">
        <v>17</v>
      </c>
      <c r="E132" s="12" t="s">
        <v>18</v>
      </c>
      <c r="F132" s="12" t="s">
        <v>19</v>
      </c>
      <c r="G132" s="13">
        <v>40</v>
      </c>
      <c r="H132" s="13">
        <v>0</v>
      </c>
      <c r="I132" s="13">
        <v>89.4</v>
      </c>
      <c r="J132" s="13">
        <f t="shared" si="17"/>
        <v>81.99</v>
      </c>
      <c r="K132" s="7">
        <f>RANK($J132,$J$5:$J$327)</f>
        <v>128</v>
      </c>
      <c r="L132" s="7">
        <f>RANK($I132,$I$5:$I$327)</f>
        <v>68</v>
      </c>
      <c r="M132" s="7"/>
    </row>
    <row r="133" ht="15" customHeight="1" spans="1:13">
      <c r="A133" s="7">
        <v>129</v>
      </c>
      <c r="B133" s="7" t="s">
        <v>185</v>
      </c>
      <c r="C133" s="60">
        <v>2010610116</v>
      </c>
      <c r="D133" s="12" t="s">
        <v>17</v>
      </c>
      <c r="E133" s="12" t="s">
        <v>18</v>
      </c>
      <c r="F133" s="12" t="s">
        <v>27</v>
      </c>
      <c r="G133" s="13">
        <v>51.5</v>
      </c>
      <c r="H133" s="13">
        <v>7.1</v>
      </c>
      <c r="I133" s="13">
        <v>86.1</v>
      </c>
      <c r="J133" s="13">
        <f>($H133+$G133)*0.15+$I133*0.85</f>
        <v>81.975</v>
      </c>
      <c r="K133" s="7">
        <f>RANK($J133,$J$5:$J$327)</f>
        <v>129</v>
      </c>
      <c r="L133" s="7">
        <f>RANK($I133,$I$5:$I$327)</f>
        <v>175</v>
      </c>
      <c r="M133" s="7"/>
    </row>
    <row r="134" ht="15" customHeight="1" spans="1:13">
      <c r="A134" s="7">
        <v>130</v>
      </c>
      <c r="B134" s="7" t="s">
        <v>186</v>
      </c>
      <c r="C134" s="60">
        <v>2010610256</v>
      </c>
      <c r="D134" s="12" t="s">
        <v>17</v>
      </c>
      <c r="E134" s="12" t="s">
        <v>18</v>
      </c>
      <c r="F134" s="12" t="s">
        <v>19</v>
      </c>
      <c r="G134" s="13">
        <v>41</v>
      </c>
      <c r="H134" s="13">
        <v>1.7</v>
      </c>
      <c r="I134" s="13">
        <v>88.9</v>
      </c>
      <c r="J134" s="13">
        <f t="shared" ref="J134:J139" si="18">(G134+H134)*0.15+I134*0.85</f>
        <v>81.97</v>
      </c>
      <c r="K134" s="7">
        <f>RANK($J134,$J$5:$J$327)</f>
        <v>130</v>
      </c>
      <c r="L134" s="7">
        <f>RANK($I134,$I$5:$I$327)</f>
        <v>80</v>
      </c>
      <c r="M134" s="7"/>
    </row>
    <row r="135" ht="15" customHeight="1" spans="1:13">
      <c r="A135" s="7">
        <v>131</v>
      </c>
      <c r="B135" s="7" t="s">
        <v>187</v>
      </c>
      <c r="C135" s="60" t="s">
        <v>188</v>
      </c>
      <c r="D135" s="12" t="s">
        <v>17</v>
      </c>
      <c r="E135" s="12" t="s">
        <v>18</v>
      </c>
      <c r="F135" s="12" t="s">
        <v>25</v>
      </c>
      <c r="G135" s="13">
        <v>45</v>
      </c>
      <c r="H135" s="13">
        <v>1</v>
      </c>
      <c r="I135" s="13">
        <v>88.317</v>
      </c>
      <c r="J135" s="13">
        <f t="shared" ref="J135:J141" si="19">(G135+H135)*15%+I135*85%</f>
        <v>81.96945</v>
      </c>
      <c r="K135" s="7">
        <f>RANK($J135,$J$5:$J$327)</f>
        <v>131</v>
      </c>
      <c r="L135" s="7">
        <f>RANK($I135,$I$5:$I$327)</f>
        <v>98</v>
      </c>
      <c r="M135" s="7"/>
    </row>
    <row r="136" ht="15" customHeight="1" spans="1:13">
      <c r="A136" s="7">
        <v>132</v>
      </c>
      <c r="B136" s="7" t="s">
        <v>189</v>
      </c>
      <c r="C136" s="60" t="s">
        <v>190</v>
      </c>
      <c r="D136" s="12" t="s">
        <v>17</v>
      </c>
      <c r="E136" s="12" t="s">
        <v>18</v>
      </c>
      <c r="F136" s="12" t="s">
        <v>25</v>
      </c>
      <c r="G136" s="13">
        <v>48</v>
      </c>
      <c r="H136" s="13">
        <v>7.6</v>
      </c>
      <c r="I136" s="13">
        <v>86.6</v>
      </c>
      <c r="J136" s="13">
        <f t="shared" si="19"/>
        <v>81.95</v>
      </c>
      <c r="K136" s="7">
        <f>RANK($J136,$J$5:$J$327)</f>
        <v>132</v>
      </c>
      <c r="L136" s="7">
        <f>RANK($I136,$I$5:$I$327)</f>
        <v>158</v>
      </c>
      <c r="M136" s="7"/>
    </row>
    <row r="137" ht="15" customHeight="1" spans="1:13">
      <c r="A137" s="7">
        <v>133</v>
      </c>
      <c r="B137" s="7" t="s">
        <v>191</v>
      </c>
      <c r="C137" s="60" t="s">
        <v>192</v>
      </c>
      <c r="D137" s="12" t="s">
        <v>17</v>
      </c>
      <c r="E137" s="12" t="s">
        <v>18</v>
      </c>
      <c r="F137" s="12" t="s">
        <v>22</v>
      </c>
      <c r="G137" s="13">
        <v>52</v>
      </c>
      <c r="H137" s="13">
        <v>4</v>
      </c>
      <c r="I137" s="13">
        <v>86.5</v>
      </c>
      <c r="J137" s="13">
        <f t="shared" si="18"/>
        <v>81.925</v>
      </c>
      <c r="K137" s="7">
        <f>RANK($J137,$J$5:$J$327)</f>
        <v>133</v>
      </c>
      <c r="L137" s="7">
        <f>RANK($I137,$I$5:$I$327)</f>
        <v>162</v>
      </c>
      <c r="M137" s="7"/>
    </row>
    <row r="138" ht="15" customHeight="1" spans="1:13">
      <c r="A138" s="7">
        <v>134</v>
      </c>
      <c r="B138" s="7" t="s">
        <v>193</v>
      </c>
      <c r="C138" s="60">
        <v>2010610160</v>
      </c>
      <c r="D138" s="12" t="s">
        <v>17</v>
      </c>
      <c r="E138" s="12" t="s">
        <v>18</v>
      </c>
      <c r="F138" s="12" t="s">
        <v>54</v>
      </c>
      <c r="G138" s="13">
        <v>46</v>
      </c>
      <c r="H138" s="13">
        <v>2</v>
      </c>
      <c r="I138" s="13">
        <v>87.9</v>
      </c>
      <c r="J138" s="13">
        <f t="shared" si="18"/>
        <v>81.915</v>
      </c>
      <c r="K138" s="7">
        <f>RANK($J138,$J$5:$J$327)</f>
        <v>134</v>
      </c>
      <c r="L138" s="7">
        <f>RANK($I138,$I$5:$I$327)</f>
        <v>109</v>
      </c>
      <c r="M138" s="7"/>
    </row>
    <row r="139" ht="15" customHeight="1" spans="1:13">
      <c r="A139" s="7">
        <v>135</v>
      </c>
      <c r="B139" s="7" t="s">
        <v>194</v>
      </c>
      <c r="C139" s="60">
        <v>2010610162</v>
      </c>
      <c r="D139" s="12" t="s">
        <v>17</v>
      </c>
      <c r="E139" s="12" t="s">
        <v>18</v>
      </c>
      <c r="F139" s="12" t="s">
        <v>19</v>
      </c>
      <c r="G139" s="13">
        <v>46</v>
      </c>
      <c r="H139" s="13">
        <v>5.3</v>
      </c>
      <c r="I139" s="13">
        <v>87.3</v>
      </c>
      <c r="J139" s="13">
        <f t="shared" si="18"/>
        <v>81.9</v>
      </c>
      <c r="K139" s="7">
        <f>RANK($J139,$J$5:$J$327)</f>
        <v>135</v>
      </c>
      <c r="L139" s="7">
        <f>RANK($I139,$I$5:$I$327)</f>
        <v>136</v>
      </c>
      <c r="M139" s="7"/>
    </row>
    <row r="140" ht="15" customHeight="1" spans="1:13">
      <c r="A140" s="7">
        <v>136</v>
      </c>
      <c r="B140" s="7" t="s">
        <v>195</v>
      </c>
      <c r="C140" s="60" t="s">
        <v>196</v>
      </c>
      <c r="D140" s="12" t="s">
        <v>17</v>
      </c>
      <c r="E140" s="12" t="s">
        <v>18</v>
      </c>
      <c r="F140" s="12" t="s">
        <v>25</v>
      </c>
      <c r="G140" s="13">
        <v>50</v>
      </c>
      <c r="H140" s="13">
        <v>2.2</v>
      </c>
      <c r="I140" s="13">
        <v>87.1</v>
      </c>
      <c r="J140" s="13">
        <f t="shared" si="19"/>
        <v>81.865</v>
      </c>
      <c r="K140" s="7">
        <f>RANK($J140,$J$5:$J$327)</f>
        <v>136</v>
      </c>
      <c r="L140" s="7">
        <f>RANK($I140,$I$5:$I$327)</f>
        <v>143</v>
      </c>
      <c r="M140" s="7"/>
    </row>
    <row r="141" ht="15" customHeight="1" spans="1:13">
      <c r="A141" s="7">
        <v>137</v>
      </c>
      <c r="B141" s="7" t="s">
        <v>197</v>
      </c>
      <c r="C141" s="60" t="s">
        <v>198</v>
      </c>
      <c r="D141" s="12" t="s">
        <v>17</v>
      </c>
      <c r="E141" s="12" t="s">
        <v>18</v>
      </c>
      <c r="F141" s="12" t="s">
        <v>25</v>
      </c>
      <c r="G141" s="13">
        <v>43</v>
      </c>
      <c r="H141" s="13">
        <v>3</v>
      </c>
      <c r="I141" s="13">
        <v>88.1</v>
      </c>
      <c r="J141" s="13">
        <f t="shared" si="19"/>
        <v>81.785</v>
      </c>
      <c r="K141" s="7">
        <f>RANK($J141,$J$5:$J$327)</f>
        <v>137</v>
      </c>
      <c r="L141" s="7">
        <f>RANK($I141,$I$5:$I$327)</f>
        <v>103</v>
      </c>
      <c r="M141" s="7"/>
    </row>
    <row r="142" ht="15" customHeight="1" spans="1:13">
      <c r="A142" s="7">
        <v>138</v>
      </c>
      <c r="B142" s="7" t="s">
        <v>199</v>
      </c>
      <c r="C142" s="60">
        <v>2010610026</v>
      </c>
      <c r="D142" s="12" t="s">
        <v>17</v>
      </c>
      <c r="E142" s="12" t="s">
        <v>18</v>
      </c>
      <c r="F142" s="12" t="s">
        <v>27</v>
      </c>
      <c r="G142" s="13">
        <v>43</v>
      </c>
      <c r="H142" s="13">
        <v>4.5</v>
      </c>
      <c r="I142" s="13">
        <v>87.8</v>
      </c>
      <c r="J142" s="13">
        <v>81.76</v>
      </c>
      <c r="K142" s="7">
        <f>RANK($J142,$J$5:$J$327)</f>
        <v>138</v>
      </c>
      <c r="L142" s="7">
        <f>RANK($I142,$I$5:$I$327)</f>
        <v>116</v>
      </c>
      <c r="M142" s="7"/>
    </row>
    <row r="143" ht="15" customHeight="1" spans="1:13">
      <c r="A143" s="7">
        <v>139</v>
      </c>
      <c r="B143" s="7" t="s">
        <v>200</v>
      </c>
      <c r="C143" s="60">
        <v>2010610289</v>
      </c>
      <c r="D143" s="12" t="s">
        <v>17</v>
      </c>
      <c r="E143" s="12" t="s">
        <v>18</v>
      </c>
      <c r="F143" s="12" t="s">
        <v>37</v>
      </c>
      <c r="G143" s="13">
        <v>48</v>
      </c>
      <c r="H143" s="13">
        <v>0</v>
      </c>
      <c r="I143" s="13">
        <v>87.7</v>
      </c>
      <c r="J143" s="13">
        <f t="shared" ref="J143:J149" si="20">(G143+H143)*0.15+I143*0.85</f>
        <v>81.745</v>
      </c>
      <c r="K143" s="7">
        <f>RANK($J143,$J$5:$J$327)</f>
        <v>139</v>
      </c>
      <c r="L143" s="7">
        <f>RANK($I143,$I$5:$I$327)</f>
        <v>122</v>
      </c>
      <c r="M143" s="7"/>
    </row>
    <row r="144" ht="15" customHeight="1" spans="1:13">
      <c r="A144" s="7">
        <v>140</v>
      </c>
      <c r="B144" s="7" t="s">
        <v>201</v>
      </c>
      <c r="C144" s="60" t="s">
        <v>202</v>
      </c>
      <c r="D144" s="12" t="s">
        <v>17</v>
      </c>
      <c r="E144" s="12" t="s">
        <v>18</v>
      </c>
      <c r="F144" s="12" t="s">
        <v>25</v>
      </c>
      <c r="G144" s="13">
        <v>44</v>
      </c>
      <c r="H144" s="13">
        <v>2.5</v>
      </c>
      <c r="I144" s="13">
        <v>87.9</v>
      </c>
      <c r="J144" s="13">
        <f>(G144+H144)*15%+I144*85%</f>
        <v>81.69</v>
      </c>
      <c r="K144" s="7">
        <f>RANK($J144,$J$5:$J$327)</f>
        <v>140</v>
      </c>
      <c r="L144" s="7">
        <f>RANK($I144,$I$5:$I$327)</f>
        <v>109</v>
      </c>
      <c r="M144" s="7"/>
    </row>
    <row r="145" ht="15" customHeight="1" spans="1:13">
      <c r="A145" s="7">
        <v>141</v>
      </c>
      <c r="B145" s="7" t="s">
        <v>203</v>
      </c>
      <c r="C145" s="60">
        <v>2010610015</v>
      </c>
      <c r="D145" s="12" t="s">
        <v>17</v>
      </c>
      <c r="E145" s="12" t="s">
        <v>18</v>
      </c>
      <c r="F145" s="12" t="s">
        <v>27</v>
      </c>
      <c r="G145" s="13">
        <v>45</v>
      </c>
      <c r="H145" s="13">
        <v>2</v>
      </c>
      <c r="I145" s="13">
        <v>87.8</v>
      </c>
      <c r="J145" s="13">
        <v>81.68</v>
      </c>
      <c r="K145" s="7">
        <f>RANK($J145,$J$5:$J$327)</f>
        <v>141</v>
      </c>
      <c r="L145" s="7">
        <f>RANK($I145,$I$5:$I$327)</f>
        <v>116</v>
      </c>
      <c r="M145" s="7"/>
    </row>
    <row r="146" ht="15" customHeight="1" spans="1:13">
      <c r="A146" s="7">
        <v>142</v>
      </c>
      <c r="B146" s="7" t="s">
        <v>204</v>
      </c>
      <c r="C146" s="60">
        <v>2010610362</v>
      </c>
      <c r="D146" s="12" t="s">
        <v>17</v>
      </c>
      <c r="E146" s="12" t="s">
        <v>18</v>
      </c>
      <c r="F146" s="12" t="s">
        <v>37</v>
      </c>
      <c r="G146" s="13">
        <v>45</v>
      </c>
      <c r="H146" s="13">
        <v>3.1</v>
      </c>
      <c r="I146" s="13">
        <v>87.6</v>
      </c>
      <c r="J146" s="13">
        <f t="shared" si="20"/>
        <v>81.675</v>
      </c>
      <c r="K146" s="7">
        <f>RANK($J146,$J$5:$J$327)</f>
        <v>142</v>
      </c>
      <c r="L146" s="7">
        <f>RANK($I146,$I$5:$I$327)</f>
        <v>127</v>
      </c>
      <c r="M146" s="7"/>
    </row>
    <row r="147" ht="15" customHeight="1" spans="1:13">
      <c r="A147" s="7">
        <v>143</v>
      </c>
      <c r="B147" s="7" t="s">
        <v>205</v>
      </c>
      <c r="C147" s="60" t="s">
        <v>206</v>
      </c>
      <c r="D147" s="12" t="s">
        <v>17</v>
      </c>
      <c r="E147" s="12" t="s">
        <v>18</v>
      </c>
      <c r="F147" s="12" t="s">
        <v>25</v>
      </c>
      <c r="G147" s="13">
        <v>46</v>
      </c>
      <c r="H147" s="13">
        <v>3.8</v>
      </c>
      <c r="I147" s="13">
        <v>87.3</v>
      </c>
      <c r="J147" s="13">
        <f>(G147+H147)*15%+I147*85%</f>
        <v>81.675</v>
      </c>
      <c r="K147" s="7">
        <v>143</v>
      </c>
      <c r="L147" s="7">
        <f>RANK($I147,$I$5:$I$327)</f>
        <v>136</v>
      </c>
      <c r="M147" s="7"/>
    </row>
    <row r="148" ht="15" customHeight="1" spans="1:13">
      <c r="A148" s="7">
        <v>144</v>
      </c>
      <c r="B148" s="7" t="s">
        <v>207</v>
      </c>
      <c r="C148" s="60">
        <v>2010610326</v>
      </c>
      <c r="D148" s="12" t="s">
        <v>17</v>
      </c>
      <c r="E148" s="12" t="s">
        <v>18</v>
      </c>
      <c r="F148" s="12" t="s">
        <v>54</v>
      </c>
      <c r="G148" s="13">
        <v>47.5</v>
      </c>
      <c r="H148" s="13">
        <v>11.8</v>
      </c>
      <c r="I148" s="13">
        <v>85.6</v>
      </c>
      <c r="J148" s="13">
        <f t="shared" si="20"/>
        <v>81.655</v>
      </c>
      <c r="K148" s="7">
        <f>RANK($J148,$J$5:$J$327)</f>
        <v>144</v>
      </c>
      <c r="L148" s="7">
        <f>RANK($I148,$I$5:$I$327)</f>
        <v>188</v>
      </c>
      <c r="M148" s="7"/>
    </row>
    <row r="149" ht="15" customHeight="1" spans="1:13">
      <c r="A149" s="7">
        <v>145</v>
      </c>
      <c r="B149" s="7" t="s">
        <v>208</v>
      </c>
      <c r="C149" s="60" t="s">
        <v>209</v>
      </c>
      <c r="D149" s="12" t="s">
        <v>17</v>
      </c>
      <c r="E149" s="12" t="s">
        <v>18</v>
      </c>
      <c r="F149" s="12" t="s">
        <v>22</v>
      </c>
      <c r="G149" s="13">
        <v>47</v>
      </c>
      <c r="H149" s="13">
        <v>0</v>
      </c>
      <c r="I149" s="13">
        <v>87.7</v>
      </c>
      <c r="J149" s="13">
        <f t="shared" si="20"/>
        <v>81.595</v>
      </c>
      <c r="K149" s="7">
        <f>RANK($J149,$J$5:$J$327)</f>
        <v>145</v>
      </c>
      <c r="L149" s="7">
        <f>RANK($I149,$I$5:$I$327)</f>
        <v>122</v>
      </c>
      <c r="M149" s="7"/>
    </row>
    <row r="150" ht="15" customHeight="1" spans="1:13">
      <c r="A150" s="7">
        <v>146</v>
      </c>
      <c r="B150" s="7" t="s">
        <v>210</v>
      </c>
      <c r="C150" s="60">
        <v>2010610152</v>
      </c>
      <c r="D150" s="12" t="s">
        <v>17</v>
      </c>
      <c r="E150" s="12" t="s">
        <v>18</v>
      </c>
      <c r="F150" s="12" t="s">
        <v>27</v>
      </c>
      <c r="G150" s="13">
        <v>47.5</v>
      </c>
      <c r="H150" s="13">
        <v>0.3</v>
      </c>
      <c r="I150" s="13">
        <v>87.5</v>
      </c>
      <c r="J150" s="13">
        <v>81.545</v>
      </c>
      <c r="K150" s="7">
        <f>RANK($J150,$J$5:$J$327)</f>
        <v>146</v>
      </c>
      <c r="L150" s="7">
        <f>RANK($I150,$I$5:$I$327)</f>
        <v>132</v>
      </c>
      <c r="M150" s="7"/>
    </row>
    <row r="151" ht="15" customHeight="1" spans="1:13">
      <c r="A151" s="7">
        <v>147</v>
      </c>
      <c r="B151" s="7" t="s">
        <v>211</v>
      </c>
      <c r="C151" s="60" t="s">
        <v>212</v>
      </c>
      <c r="D151" s="12" t="s">
        <v>17</v>
      </c>
      <c r="E151" s="12" t="s">
        <v>18</v>
      </c>
      <c r="F151" s="12" t="s">
        <v>25</v>
      </c>
      <c r="G151" s="13">
        <v>44</v>
      </c>
      <c r="H151" s="13">
        <v>0.3</v>
      </c>
      <c r="I151" s="13">
        <v>88.1</v>
      </c>
      <c r="J151" s="13">
        <f>(G151+H151)*15%+I151*85%</f>
        <v>81.53</v>
      </c>
      <c r="K151" s="7">
        <f>RANK($J151,$J$5:$J$327)</f>
        <v>147</v>
      </c>
      <c r="L151" s="7">
        <f>RANK($I151,$I$5:$I$327)</f>
        <v>103</v>
      </c>
      <c r="M151" s="7"/>
    </row>
    <row r="152" ht="15" customHeight="1" spans="1:13">
      <c r="A152" s="7">
        <v>148</v>
      </c>
      <c r="B152" s="7" t="s">
        <v>213</v>
      </c>
      <c r="C152" s="60">
        <v>2010610291</v>
      </c>
      <c r="D152" s="12" t="s">
        <v>17</v>
      </c>
      <c r="E152" s="12" t="s">
        <v>18</v>
      </c>
      <c r="F152" s="12" t="s">
        <v>27</v>
      </c>
      <c r="G152" s="13">
        <v>42</v>
      </c>
      <c r="H152" s="13">
        <v>1.5</v>
      </c>
      <c r="I152" s="13">
        <v>88.2</v>
      </c>
      <c r="J152" s="13">
        <v>81.5</v>
      </c>
      <c r="K152" s="7">
        <f>RANK($J152,$J$5:$J$327)</f>
        <v>148</v>
      </c>
      <c r="L152" s="7">
        <f>RANK($I152,$I$5:$I$327)</f>
        <v>101</v>
      </c>
      <c r="M152" s="7"/>
    </row>
    <row r="153" ht="15" customHeight="1" spans="1:13">
      <c r="A153" s="7">
        <v>149</v>
      </c>
      <c r="B153" s="7" t="s">
        <v>214</v>
      </c>
      <c r="C153" s="60" t="s">
        <v>215</v>
      </c>
      <c r="D153" s="12" t="s">
        <v>17</v>
      </c>
      <c r="E153" s="12" t="s">
        <v>18</v>
      </c>
      <c r="F153" s="12" t="s">
        <v>25</v>
      </c>
      <c r="G153" s="13">
        <v>40</v>
      </c>
      <c r="H153" s="13">
        <v>0</v>
      </c>
      <c r="I153" s="13">
        <v>88.8</v>
      </c>
      <c r="J153" s="13">
        <f>(G153+H153)*15%+I153*85%</f>
        <v>81.48</v>
      </c>
      <c r="K153" s="7">
        <f>RANK($J153,$J$5:$J$327)</f>
        <v>149</v>
      </c>
      <c r="L153" s="7">
        <f>RANK($I153,$I$5:$I$327)</f>
        <v>83</v>
      </c>
      <c r="M153" s="7"/>
    </row>
    <row r="154" ht="15" customHeight="1" spans="1:13">
      <c r="A154" s="7">
        <v>150</v>
      </c>
      <c r="B154" s="7" t="s">
        <v>216</v>
      </c>
      <c r="C154" s="60">
        <v>2010610006</v>
      </c>
      <c r="D154" s="12" t="s">
        <v>17</v>
      </c>
      <c r="E154" s="12" t="s">
        <v>18</v>
      </c>
      <c r="F154" s="12" t="s">
        <v>40</v>
      </c>
      <c r="G154" s="13">
        <v>46</v>
      </c>
      <c r="H154" s="13">
        <v>2.5</v>
      </c>
      <c r="I154" s="13">
        <v>87.3</v>
      </c>
      <c r="J154" s="13">
        <v>81.48</v>
      </c>
      <c r="K154" s="7">
        <v>150</v>
      </c>
      <c r="L154" s="7">
        <f>RANK($I154,$I$5:$I$327)</f>
        <v>136</v>
      </c>
      <c r="M154" s="7"/>
    </row>
    <row r="155" ht="15" customHeight="1" spans="1:13">
      <c r="A155" s="7">
        <v>151</v>
      </c>
      <c r="B155" s="7" t="s">
        <v>217</v>
      </c>
      <c r="C155" s="60">
        <v>2010610159</v>
      </c>
      <c r="D155" s="12" t="s">
        <v>17</v>
      </c>
      <c r="E155" s="12" t="s">
        <v>18</v>
      </c>
      <c r="F155" s="12" t="s">
        <v>54</v>
      </c>
      <c r="G155" s="13">
        <v>45</v>
      </c>
      <c r="H155" s="13">
        <v>0</v>
      </c>
      <c r="I155" s="13">
        <v>87.9</v>
      </c>
      <c r="J155" s="13">
        <f t="shared" ref="J155:J159" si="21">(G155+H155)*0.15+I155*0.85</f>
        <v>81.465</v>
      </c>
      <c r="K155" s="7">
        <f>RANK($J155,$J$5:$J$327)</f>
        <v>151</v>
      </c>
      <c r="L155" s="7">
        <f>RANK($I155,$I$5:$I$327)</f>
        <v>109</v>
      </c>
      <c r="M155" s="7"/>
    </row>
    <row r="156" ht="15" customHeight="1" spans="1:13">
      <c r="A156" s="7">
        <v>152</v>
      </c>
      <c r="B156" s="7" t="s">
        <v>218</v>
      </c>
      <c r="C156" s="60">
        <v>2010610031</v>
      </c>
      <c r="D156" s="12" t="s">
        <v>17</v>
      </c>
      <c r="E156" s="12" t="s">
        <v>18</v>
      </c>
      <c r="F156" s="12" t="s">
        <v>40</v>
      </c>
      <c r="G156" s="13">
        <v>46</v>
      </c>
      <c r="H156" s="13">
        <v>3.5</v>
      </c>
      <c r="I156" s="13">
        <v>87.1</v>
      </c>
      <c r="J156" s="13">
        <v>81.46</v>
      </c>
      <c r="K156" s="7">
        <f>RANK($J156,$J$5:$J$327)</f>
        <v>152</v>
      </c>
      <c r="L156" s="7">
        <f>RANK($I156,$I$5:$I$327)</f>
        <v>143</v>
      </c>
      <c r="M156" s="7"/>
    </row>
    <row r="157" ht="15" customHeight="1" spans="1:13">
      <c r="A157" s="7">
        <v>153</v>
      </c>
      <c r="B157" s="7" t="s">
        <v>219</v>
      </c>
      <c r="C157" s="60">
        <v>2010610365</v>
      </c>
      <c r="D157" s="12" t="s">
        <v>17</v>
      </c>
      <c r="E157" s="12" t="s">
        <v>18</v>
      </c>
      <c r="F157" s="12" t="s">
        <v>54</v>
      </c>
      <c r="G157" s="13">
        <v>50</v>
      </c>
      <c r="H157" s="13">
        <v>2.2</v>
      </c>
      <c r="I157" s="13">
        <v>86.6</v>
      </c>
      <c r="J157" s="13">
        <f t="shared" si="21"/>
        <v>81.44</v>
      </c>
      <c r="K157" s="7">
        <f>RANK($J157,$J$5:$J$327)</f>
        <v>153</v>
      </c>
      <c r="L157" s="7">
        <f>RANK($I157,$I$5:$I$327)</f>
        <v>158</v>
      </c>
      <c r="M157" s="7"/>
    </row>
    <row r="158" ht="15" customHeight="1" spans="1:13">
      <c r="A158" s="7">
        <v>154</v>
      </c>
      <c r="B158" s="7" t="s">
        <v>220</v>
      </c>
      <c r="C158" s="60">
        <v>2010610182</v>
      </c>
      <c r="D158" s="12" t="s">
        <v>17</v>
      </c>
      <c r="E158" s="12" t="s">
        <v>18</v>
      </c>
      <c r="F158" s="12" t="s">
        <v>27</v>
      </c>
      <c r="G158" s="13">
        <v>42</v>
      </c>
      <c r="H158" s="13">
        <v>0.3</v>
      </c>
      <c r="I158" s="13">
        <v>88.3</v>
      </c>
      <c r="J158" s="13">
        <v>81.4</v>
      </c>
      <c r="K158" s="7">
        <f>RANK($J158,$J$5:$J$327)</f>
        <v>154</v>
      </c>
      <c r="L158" s="7">
        <f>RANK($I158,$I$5:$I$327)</f>
        <v>99</v>
      </c>
      <c r="M158" s="7"/>
    </row>
    <row r="159" ht="15" customHeight="1" spans="1:13">
      <c r="A159" s="7">
        <v>155</v>
      </c>
      <c r="B159" s="7" t="s">
        <v>221</v>
      </c>
      <c r="C159" s="60">
        <v>2010610022</v>
      </c>
      <c r="D159" s="12" t="s">
        <v>17</v>
      </c>
      <c r="E159" s="12" t="s">
        <v>18</v>
      </c>
      <c r="F159" s="12" t="s">
        <v>19</v>
      </c>
      <c r="G159" s="13">
        <v>45</v>
      </c>
      <c r="H159" s="13">
        <v>1.5</v>
      </c>
      <c r="I159" s="13">
        <v>87.5</v>
      </c>
      <c r="J159" s="13">
        <f t="shared" si="21"/>
        <v>81.35</v>
      </c>
      <c r="K159" s="7">
        <f>RANK($J159,$J$5:$J$327)</f>
        <v>155</v>
      </c>
      <c r="L159" s="7">
        <f>RANK($I159,$I$5:$I$327)</f>
        <v>132</v>
      </c>
      <c r="M159" s="7"/>
    </row>
    <row r="160" ht="15" customHeight="1" spans="1:13">
      <c r="A160" s="7">
        <v>156</v>
      </c>
      <c r="B160" s="7" t="s">
        <v>222</v>
      </c>
      <c r="C160" s="60">
        <v>2010610220</v>
      </c>
      <c r="D160" s="12" t="s">
        <v>17</v>
      </c>
      <c r="E160" s="12" t="s">
        <v>18</v>
      </c>
      <c r="F160" s="12" t="s">
        <v>40</v>
      </c>
      <c r="G160" s="13">
        <v>46</v>
      </c>
      <c r="H160" s="13">
        <v>2</v>
      </c>
      <c r="I160" s="13">
        <v>87.2</v>
      </c>
      <c r="J160" s="13">
        <v>81.32</v>
      </c>
      <c r="K160" s="7">
        <f>RANK($J160,$J$5:$J$327)</f>
        <v>156</v>
      </c>
      <c r="L160" s="7">
        <f>RANK($I160,$I$5:$I$327)</f>
        <v>139</v>
      </c>
      <c r="M160" s="7"/>
    </row>
    <row r="161" ht="15" customHeight="1" spans="1:13">
      <c r="A161" s="7">
        <v>157</v>
      </c>
      <c r="B161" s="7" t="s">
        <v>223</v>
      </c>
      <c r="C161" s="60">
        <v>2010610287</v>
      </c>
      <c r="D161" s="12" t="s">
        <v>17</v>
      </c>
      <c r="E161" s="12" t="s">
        <v>18</v>
      </c>
      <c r="F161" s="12" t="s">
        <v>27</v>
      </c>
      <c r="G161" s="13">
        <v>47</v>
      </c>
      <c r="H161" s="13">
        <v>1.8</v>
      </c>
      <c r="I161" s="13">
        <v>87</v>
      </c>
      <c r="J161" s="13">
        <v>81.27</v>
      </c>
      <c r="K161" s="7">
        <f>RANK($J161,$J$5:$J$327)</f>
        <v>157</v>
      </c>
      <c r="L161" s="7">
        <f>RANK($I161,$I$5:$I$327)</f>
        <v>147</v>
      </c>
      <c r="M161" s="7"/>
    </row>
    <row r="162" ht="15" customHeight="1" spans="1:13">
      <c r="A162" s="7">
        <v>158</v>
      </c>
      <c r="B162" s="7" t="s">
        <v>224</v>
      </c>
      <c r="C162" s="60">
        <v>2010610136</v>
      </c>
      <c r="D162" s="12" t="s">
        <v>17</v>
      </c>
      <c r="E162" s="12" t="s">
        <v>18</v>
      </c>
      <c r="F162" s="12" t="s">
        <v>54</v>
      </c>
      <c r="G162" s="13">
        <v>43</v>
      </c>
      <c r="H162" s="13">
        <v>0</v>
      </c>
      <c r="I162" s="13">
        <v>88</v>
      </c>
      <c r="J162" s="13">
        <f t="shared" ref="J162:J165" si="22">(G162+H162)*0.15+I162*0.85</f>
        <v>81.25</v>
      </c>
      <c r="K162" s="7">
        <f>RANK($J162,$J$5:$J$327)</f>
        <v>158</v>
      </c>
      <c r="L162" s="7">
        <f>RANK($I162,$I$5:$I$327)</f>
        <v>107</v>
      </c>
      <c r="M162" s="7"/>
    </row>
    <row r="163" ht="15" customHeight="1" spans="1:13">
      <c r="A163" s="7">
        <v>159</v>
      </c>
      <c r="B163" s="7" t="s">
        <v>225</v>
      </c>
      <c r="C163" s="60" t="s">
        <v>226</v>
      </c>
      <c r="D163" s="12" t="s">
        <v>17</v>
      </c>
      <c r="E163" s="12" t="s">
        <v>18</v>
      </c>
      <c r="F163" s="12" t="s">
        <v>22</v>
      </c>
      <c r="G163" s="13">
        <v>47</v>
      </c>
      <c r="H163" s="13">
        <v>6</v>
      </c>
      <c r="I163" s="13">
        <v>86.2</v>
      </c>
      <c r="J163" s="13">
        <f t="shared" si="22"/>
        <v>81.22</v>
      </c>
      <c r="K163" s="7">
        <f>RANK($J163,$J$5:$J$327)</f>
        <v>159</v>
      </c>
      <c r="L163" s="7">
        <f>RANK($I163,$I$5:$I$327)</f>
        <v>173</v>
      </c>
      <c r="M163" s="7"/>
    </row>
    <row r="164" ht="15" customHeight="1" spans="1:13">
      <c r="A164" s="7">
        <v>160</v>
      </c>
      <c r="B164" s="7" t="s">
        <v>227</v>
      </c>
      <c r="C164" s="60" t="s">
        <v>228</v>
      </c>
      <c r="D164" s="12" t="s">
        <v>17</v>
      </c>
      <c r="E164" s="12" t="s">
        <v>18</v>
      </c>
      <c r="F164" s="12" t="s">
        <v>22</v>
      </c>
      <c r="G164" s="13">
        <v>48</v>
      </c>
      <c r="H164" s="13">
        <v>0.4</v>
      </c>
      <c r="I164" s="13">
        <v>87</v>
      </c>
      <c r="J164" s="13">
        <f t="shared" si="22"/>
        <v>81.21</v>
      </c>
      <c r="K164" s="7">
        <f>RANK($J164,$J$5:$J$327)</f>
        <v>160</v>
      </c>
      <c r="L164" s="7">
        <f>RANK($I164,$I$5:$I$327)</f>
        <v>147</v>
      </c>
      <c r="M164" s="7"/>
    </row>
    <row r="165" ht="15" customHeight="1" spans="1:13">
      <c r="A165" s="7">
        <v>161</v>
      </c>
      <c r="B165" s="7" t="s">
        <v>229</v>
      </c>
      <c r="C165" s="60">
        <v>2010610138</v>
      </c>
      <c r="D165" s="12" t="s">
        <v>17</v>
      </c>
      <c r="E165" s="12" t="s">
        <v>18</v>
      </c>
      <c r="F165" s="12" t="s">
        <v>19</v>
      </c>
      <c r="G165" s="13">
        <v>49</v>
      </c>
      <c r="H165" s="13">
        <v>7.3</v>
      </c>
      <c r="I165" s="13">
        <v>85.5</v>
      </c>
      <c r="J165" s="13">
        <f t="shared" si="22"/>
        <v>81.12</v>
      </c>
      <c r="K165" s="7">
        <f>RANK($J165,$J$5:$J$327)</f>
        <v>161</v>
      </c>
      <c r="L165" s="7">
        <f>RANK($I165,$I$5:$I$327)</f>
        <v>192</v>
      </c>
      <c r="M165" s="7"/>
    </row>
    <row r="166" ht="15" customHeight="1" spans="1:13">
      <c r="A166" s="7">
        <v>162</v>
      </c>
      <c r="B166" s="7" t="s">
        <v>230</v>
      </c>
      <c r="C166" s="60">
        <v>2010610190</v>
      </c>
      <c r="D166" s="12" t="s">
        <v>17</v>
      </c>
      <c r="E166" s="12" t="s">
        <v>18</v>
      </c>
      <c r="F166" s="12" t="s">
        <v>27</v>
      </c>
      <c r="G166" s="13">
        <v>48.5</v>
      </c>
      <c r="H166" s="13">
        <v>2.2</v>
      </c>
      <c r="I166" s="13">
        <v>86.4</v>
      </c>
      <c r="J166" s="13">
        <f>($H166+$G166)*0.15+$I166*0.85</f>
        <v>81.045</v>
      </c>
      <c r="K166" s="7">
        <f>RANK($J166,$J$5:$J$327)</f>
        <v>162</v>
      </c>
      <c r="L166" s="7">
        <f>RANK($I166,$I$5:$I$327)</f>
        <v>166</v>
      </c>
      <c r="M166" s="7"/>
    </row>
    <row r="167" ht="15" customHeight="1" spans="1:13">
      <c r="A167" s="7">
        <v>163</v>
      </c>
      <c r="B167" s="7" t="s">
        <v>231</v>
      </c>
      <c r="C167" s="60">
        <v>2010610082</v>
      </c>
      <c r="D167" s="12" t="s">
        <v>17</v>
      </c>
      <c r="E167" s="12" t="s">
        <v>18</v>
      </c>
      <c r="F167" s="12" t="s">
        <v>19</v>
      </c>
      <c r="G167" s="13">
        <v>46</v>
      </c>
      <c r="H167" s="13">
        <v>7.9</v>
      </c>
      <c r="I167" s="13">
        <v>85.8</v>
      </c>
      <c r="J167" s="13">
        <f t="shared" ref="J167:J169" si="23">(G167+H167)*0.15+I167*0.85</f>
        <v>81.015</v>
      </c>
      <c r="K167" s="7">
        <f>RANK($J167,$J$5:$J$327)</f>
        <v>163</v>
      </c>
      <c r="L167" s="7">
        <f>RANK($I167,$I$5:$I$327)</f>
        <v>183</v>
      </c>
      <c r="M167" s="7"/>
    </row>
    <row r="168" ht="15" customHeight="1" spans="1:13">
      <c r="A168" s="7">
        <v>164</v>
      </c>
      <c r="B168" s="7" t="s">
        <v>232</v>
      </c>
      <c r="C168" s="60">
        <v>2010610281</v>
      </c>
      <c r="D168" s="12" t="s">
        <v>17</v>
      </c>
      <c r="E168" s="12" t="s">
        <v>18</v>
      </c>
      <c r="F168" s="12" t="s">
        <v>19</v>
      </c>
      <c r="G168" s="13">
        <v>43</v>
      </c>
      <c r="H168" s="13">
        <v>0</v>
      </c>
      <c r="I168" s="13">
        <v>87.7</v>
      </c>
      <c r="J168" s="13">
        <f t="shared" si="23"/>
        <v>80.995</v>
      </c>
      <c r="K168" s="7">
        <f>RANK($J168,$J$5:$J$327)</f>
        <v>164</v>
      </c>
      <c r="L168" s="7">
        <f>RANK($I168,$I$5:$I$327)</f>
        <v>122</v>
      </c>
      <c r="M168" s="7"/>
    </row>
    <row r="169" ht="15" customHeight="1" spans="1:13">
      <c r="A169" s="7">
        <v>165</v>
      </c>
      <c r="B169" s="7" t="s">
        <v>233</v>
      </c>
      <c r="C169" s="60">
        <v>2010610154</v>
      </c>
      <c r="D169" s="12" t="s">
        <v>17</v>
      </c>
      <c r="E169" s="12" t="s">
        <v>18</v>
      </c>
      <c r="F169" s="12" t="s">
        <v>37</v>
      </c>
      <c r="G169" s="13">
        <v>46</v>
      </c>
      <c r="H169" s="13">
        <v>0</v>
      </c>
      <c r="I169" s="13">
        <v>87.17</v>
      </c>
      <c r="J169" s="13">
        <f t="shared" si="23"/>
        <v>80.9945</v>
      </c>
      <c r="K169" s="7">
        <f>RANK($J169,$J$5:$J$327)</f>
        <v>165</v>
      </c>
      <c r="L169" s="7">
        <f>RANK($I169,$I$5:$I$327)</f>
        <v>142</v>
      </c>
      <c r="M169" s="7"/>
    </row>
    <row r="170" ht="15" customHeight="1" spans="1:13">
      <c r="A170" s="7">
        <v>166</v>
      </c>
      <c r="B170" s="7" t="s">
        <v>234</v>
      </c>
      <c r="C170" s="60" t="s">
        <v>235</v>
      </c>
      <c r="D170" s="12" t="s">
        <v>17</v>
      </c>
      <c r="E170" s="12" t="s">
        <v>18</v>
      </c>
      <c r="F170" s="12" t="s">
        <v>25</v>
      </c>
      <c r="G170" s="13">
        <v>44</v>
      </c>
      <c r="H170" s="13">
        <v>0</v>
      </c>
      <c r="I170" s="13">
        <v>87.5</v>
      </c>
      <c r="J170" s="13">
        <f t="shared" ref="J170:J174" si="24">(G170+H170)*15%+I170*85%</f>
        <v>80.975</v>
      </c>
      <c r="K170" s="7">
        <f>RANK($J170,$J$5:$J$327)</f>
        <v>166</v>
      </c>
      <c r="L170" s="7">
        <f>RANK($I170,$I$5:$I$327)</f>
        <v>132</v>
      </c>
      <c r="M170" s="7"/>
    </row>
    <row r="171" ht="15" customHeight="1" spans="1:13">
      <c r="A171" s="7">
        <v>167</v>
      </c>
      <c r="B171" s="7" t="s">
        <v>236</v>
      </c>
      <c r="C171" s="60" t="s">
        <v>237</v>
      </c>
      <c r="D171" s="12" t="s">
        <v>17</v>
      </c>
      <c r="E171" s="12" t="s">
        <v>18</v>
      </c>
      <c r="F171" s="12" t="s">
        <v>25</v>
      </c>
      <c r="G171" s="13">
        <v>47</v>
      </c>
      <c r="H171" s="13">
        <v>1.3</v>
      </c>
      <c r="I171" s="13">
        <v>86.7</v>
      </c>
      <c r="J171" s="13">
        <f t="shared" si="24"/>
        <v>80.94</v>
      </c>
      <c r="K171" s="7">
        <f>RANK($J171,$J$5:$J$327)</f>
        <v>167</v>
      </c>
      <c r="L171" s="7">
        <f>RANK($I171,$I$5:$I$327)</f>
        <v>155</v>
      </c>
      <c r="M171" s="7"/>
    </row>
    <row r="172" ht="15" customHeight="1" spans="1:13">
      <c r="A172" s="7">
        <v>168</v>
      </c>
      <c r="B172" s="7" t="s">
        <v>238</v>
      </c>
      <c r="C172" s="60">
        <v>2010610049</v>
      </c>
      <c r="D172" s="12" t="s">
        <v>17</v>
      </c>
      <c r="E172" s="12" t="s">
        <v>18</v>
      </c>
      <c r="F172" s="12" t="s">
        <v>40</v>
      </c>
      <c r="G172" s="13">
        <v>44</v>
      </c>
      <c r="H172" s="13">
        <v>11.5</v>
      </c>
      <c r="I172" s="13">
        <v>85.4</v>
      </c>
      <c r="J172" s="13">
        <v>80.92</v>
      </c>
      <c r="K172" s="7">
        <f>RANK($J172,$J$5:$J$327)</f>
        <v>168</v>
      </c>
      <c r="L172" s="7">
        <f>RANK($I172,$I$5:$I$327)</f>
        <v>198</v>
      </c>
      <c r="M172" s="7"/>
    </row>
    <row r="173" s="1" customFormat="1" ht="15" customHeight="1" spans="1:13">
      <c r="A173" s="7">
        <v>169</v>
      </c>
      <c r="B173" s="7" t="s">
        <v>239</v>
      </c>
      <c r="C173" s="60" t="s">
        <v>240</v>
      </c>
      <c r="D173" s="12" t="s">
        <v>17</v>
      </c>
      <c r="E173" s="12" t="s">
        <v>18</v>
      </c>
      <c r="F173" s="12" t="s">
        <v>22</v>
      </c>
      <c r="G173" s="13">
        <v>43</v>
      </c>
      <c r="H173" s="13">
        <v>0</v>
      </c>
      <c r="I173" s="13">
        <v>87.6</v>
      </c>
      <c r="J173" s="13">
        <f t="shared" ref="J173:J177" si="25">(G173+H173)*0.15+I173*0.85</f>
        <v>80.91</v>
      </c>
      <c r="K173" s="7">
        <f>RANK($J173,$J$5:$J$327)</f>
        <v>169</v>
      </c>
      <c r="L173" s="7">
        <f>RANK($I173,$I$5:$I$327)</f>
        <v>127</v>
      </c>
      <c r="M173" s="7"/>
    </row>
    <row r="174" s="48" customFormat="1" ht="15" customHeight="1" spans="1:256">
      <c r="A174" s="7">
        <v>170</v>
      </c>
      <c r="B174" s="7" t="s">
        <v>241</v>
      </c>
      <c r="C174" s="60" t="s">
        <v>242</v>
      </c>
      <c r="D174" s="12" t="s">
        <v>17</v>
      </c>
      <c r="E174" s="12" t="s">
        <v>18</v>
      </c>
      <c r="F174" s="12" t="s">
        <v>25</v>
      </c>
      <c r="G174" s="13">
        <v>43</v>
      </c>
      <c r="H174" s="13">
        <v>0</v>
      </c>
      <c r="I174" s="13">
        <v>87.6</v>
      </c>
      <c r="J174" s="13">
        <f t="shared" si="24"/>
        <v>80.91</v>
      </c>
      <c r="K174" s="7">
        <f>RANK($J174,$J$5:$J$327)</f>
        <v>169</v>
      </c>
      <c r="L174" s="7">
        <f>RANK($I174,$I$5:$I$327)</f>
        <v>127</v>
      </c>
      <c r="M174" s="7"/>
      <c r="N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="48" customFormat="1" ht="15" customHeight="1" spans="1:256">
      <c r="A175" s="7">
        <v>171</v>
      </c>
      <c r="B175" s="7" t="s">
        <v>243</v>
      </c>
      <c r="C175" s="60">
        <v>2010610377</v>
      </c>
      <c r="D175" s="12" t="s">
        <v>17</v>
      </c>
      <c r="E175" s="12" t="s">
        <v>18</v>
      </c>
      <c r="F175" s="12" t="s">
        <v>27</v>
      </c>
      <c r="G175" s="13">
        <v>54</v>
      </c>
      <c r="H175" s="13">
        <v>7.7</v>
      </c>
      <c r="I175" s="13">
        <v>84.3</v>
      </c>
      <c r="J175" s="13">
        <v>80.91</v>
      </c>
      <c r="K175" s="7">
        <v>170</v>
      </c>
      <c r="L175" s="7">
        <f>RANK($I175,$I$5:$I$327)</f>
        <v>234</v>
      </c>
      <c r="M175" s="7"/>
      <c r="N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="48" customFormat="1" ht="15" customHeight="1" spans="1:256">
      <c r="A176" s="7">
        <v>172</v>
      </c>
      <c r="B176" s="7" t="s">
        <v>244</v>
      </c>
      <c r="C176" s="60">
        <v>2010610248</v>
      </c>
      <c r="D176" s="12" t="s">
        <v>17</v>
      </c>
      <c r="E176" s="12" t="s">
        <v>18</v>
      </c>
      <c r="F176" s="12" t="s">
        <v>37</v>
      </c>
      <c r="G176" s="13">
        <v>48.5</v>
      </c>
      <c r="H176" s="13">
        <v>2.3</v>
      </c>
      <c r="I176" s="13">
        <v>86</v>
      </c>
      <c r="J176" s="13">
        <f t="shared" si="25"/>
        <v>80.72</v>
      </c>
      <c r="K176" s="7">
        <v>171</v>
      </c>
      <c r="L176" s="7">
        <f>RANK($I176,$I$5:$I$327)</f>
        <v>177</v>
      </c>
      <c r="M176" s="7"/>
      <c r="N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="48" customFormat="1" ht="15" customHeight="1" spans="1:256">
      <c r="A177" s="7">
        <v>173</v>
      </c>
      <c r="B177" s="7" t="s">
        <v>245</v>
      </c>
      <c r="C177" s="60" t="s">
        <v>246</v>
      </c>
      <c r="D177" s="12" t="s">
        <v>17</v>
      </c>
      <c r="E177" s="12" t="s">
        <v>18</v>
      </c>
      <c r="F177" s="12" t="s">
        <v>22</v>
      </c>
      <c r="G177" s="13">
        <v>50</v>
      </c>
      <c r="H177" s="13">
        <v>0.3</v>
      </c>
      <c r="I177" s="13">
        <v>86</v>
      </c>
      <c r="J177" s="13">
        <f t="shared" si="25"/>
        <v>80.645</v>
      </c>
      <c r="K177" s="7">
        <v>172</v>
      </c>
      <c r="L177" s="7">
        <f>RANK($I177,$I$5:$I$327)</f>
        <v>177</v>
      </c>
      <c r="M177" s="7"/>
      <c r="N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="48" customFormat="1" ht="15" customHeight="1" spans="1:256">
      <c r="A178" s="7">
        <v>174</v>
      </c>
      <c r="B178" s="7" t="s">
        <v>247</v>
      </c>
      <c r="C178" s="60">
        <v>2010610172</v>
      </c>
      <c r="D178" s="12" t="s">
        <v>17</v>
      </c>
      <c r="E178" s="12" t="s">
        <v>18</v>
      </c>
      <c r="F178" s="12" t="s">
        <v>40</v>
      </c>
      <c r="G178" s="13">
        <v>44</v>
      </c>
      <c r="H178" s="13">
        <v>1</v>
      </c>
      <c r="I178" s="13">
        <v>86.9</v>
      </c>
      <c r="J178" s="13">
        <v>80.62</v>
      </c>
      <c r="K178" s="7">
        <v>173</v>
      </c>
      <c r="L178" s="7">
        <f>RANK($I178,$I$5:$I$327)</f>
        <v>150</v>
      </c>
      <c r="M178" s="7"/>
      <c r="N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="48" customFormat="1" ht="15" customHeight="1" spans="1:256">
      <c r="A179" s="7">
        <v>175</v>
      </c>
      <c r="B179" s="7" t="s">
        <v>248</v>
      </c>
      <c r="C179" s="60">
        <v>2010610156</v>
      </c>
      <c r="D179" s="12" t="s">
        <v>17</v>
      </c>
      <c r="E179" s="12" t="s">
        <v>18</v>
      </c>
      <c r="F179" s="12" t="s">
        <v>54</v>
      </c>
      <c r="G179" s="13">
        <v>51</v>
      </c>
      <c r="H179" s="13">
        <v>2.5</v>
      </c>
      <c r="I179" s="13">
        <v>85.4</v>
      </c>
      <c r="J179" s="13">
        <f t="shared" ref="J179:J182" si="26">(G179+H179)*0.15+I179*0.85</f>
        <v>80.615</v>
      </c>
      <c r="K179" s="7">
        <v>174</v>
      </c>
      <c r="L179" s="7">
        <f>RANK($I179,$I$5:$I$327)</f>
        <v>198</v>
      </c>
      <c r="M179" s="7"/>
      <c r="N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="48" customFormat="1" ht="15" customHeight="1" spans="1:256">
      <c r="A180" s="7">
        <v>176</v>
      </c>
      <c r="B180" s="7" t="s">
        <v>249</v>
      </c>
      <c r="C180" s="60">
        <v>2010610336</v>
      </c>
      <c r="D180" s="12" t="s">
        <v>17</v>
      </c>
      <c r="E180" s="12" t="s">
        <v>18</v>
      </c>
      <c r="F180" s="12" t="s">
        <v>40</v>
      </c>
      <c r="G180" s="13">
        <v>45</v>
      </c>
      <c r="H180" s="13">
        <v>1</v>
      </c>
      <c r="I180" s="13">
        <v>86.7</v>
      </c>
      <c r="J180" s="13">
        <f>($H180+$G180)*0.15+$I180*0.85</f>
        <v>80.595</v>
      </c>
      <c r="K180" s="7">
        <v>175</v>
      </c>
      <c r="L180" s="7">
        <f>RANK($I180,$I$5:$I$327)</f>
        <v>155</v>
      </c>
      <c r="M180" s="7"/>
      <c r="N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="48" customFormat="1" ht="15" customHeight="1" spans="1:256">
      <c r="A181" s="7">
        <v>177</v>
      </c>
      <c r="B181" s="7" t="s">
        <v>250</v>
      </c>
      <c r="C181" s="60">
        <v>2010610111</v>
      </c>
      <c r="D181" s="12" t="s">
        <v>17</v>
      </c>
      <c r="E181" s="12" t="s">
        <v>18</v>
      </c>
      <c r="F181" s="12" t="s">
        <v>37</v>
      </c>
      <c r="G181" s="13">
        <v>40</v>
      </c>
      <c r="H181" s="13">
        <v>0</v>
      </c>
      <c r="I181" s="13">
        <v>87.7</v>
      </c>
      <c r="J181" s="13">
        <f t="shared" si="26"/>
        <v>80.545</v>
      </c>
      <c r="K181" s="7">
        <v>176</v>
      </c>
      <c r="L181" s="7">
        <f>RANK($I181,$I$5:$I$327)</f>
        <v>122</v>
      </c>
      <c r="M181" s="7"/>
      <c r="N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="48" customFormat="1" ht="15" customHeight="1" spans="1:256">
      <c r="A182" s="7">
        <v>178</v>
      </c>
      <c r="B182" s="7" t="s">
        <v>251</v>
      </c>
      <c r="C182" s="60" t="s">
        <v>252</v>
      </c>
      <c r="D182" s="12" t="s">
        <v>17</v>
      </c>
      <c r="E182" s="12" t="s">
        <v>18</v>
      </c>
      <c r="F182" s="12" t="s">
        <v>22</v>
      </c>
      <c r="G182" s="13">
        <v>44</v>
      </c>
      <c r="H182" s="13">
        <v>1.5</v>
      </c>
      <c r="I182" s="13">
        <v>86.7</v>
      </c>
      <c r="J182" s="13">
        <f t="shared" si="26"/>
        <v>80.52</v>
      </c>
      <c r="K182" s="7">
        <v>177</v>
      </c>
      <c r="L182" s="7">
        <f>RANK($I182,$I$5:$I$327)</f>
        <v>155</v>
      </c>
      <c r="M182" s="7"/>
      <c r="N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="48" customFormat="1" ht="15" customHeight="1" spans="1:256">
      <c r="A183" s="7">
        <v>179</v>
      </c>
      <c r="B183" s="7" t="s">
        <v>253</v>
      </c>
      <c r="C183" s="60">
        <v>2010610279</v>
      </c>
      <c r="D183" s="12" t="s">
        <v>17</v>
      </c>
      <c r="E183" s="12" t="s">
        <v>18</v>
      </c>
      <c r="F183" s="12" t="s">
        <v>40</v>
      </c>
      <c r="G183" s="13">
        <v>43</v>
      </c>
      <c r="H183" s="13">
        <v>3.5</v>
      </c>
      <c r="I183" s="13">
        <v>86.5</v>
      </c>
      <c r="J183" s="13">
        <v>80.5</v>
      </c>
      <c r="K183" s="7">
        <v>178</v>
      </c>
      <c r="L183" s="7">
        <f>RANK($I183,$I$5:$I$327)</f>
        <v>162</v>
      </c>
      <c r="M183" s="7"/>
      <c r="N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="48" customFormat="1" ht="15" customHeight="1" spans="1:256">
      <c r="A184" s="7">
        <v>180</v>
      </c>
      <c r="B184" s="7" t="s">
        <v>254</v>
      </c>
      <c r="C184" s="60" t="s">
        <v>255</v>
      </c>
      <c r="D184" s="12" t="s">
        <v>17</v>
      </c>
      <c r="E184" s="12" t="s">
        <v>18</v>
      </c>
      <c r="F184" s="12" t="s">
        <v>25</v>
      </c>
      <c r="G184" s="13">
        <v>42</v>
      </c>
      <c r="H184" s="13">
        <v>2</v>
      </c>
      <c r="I184" s="13">
        <v>86.9</v>
      </c>
      <c r="J184" s="13">
        <f>(G184+H184)*15%+I184*85%</f>
        <v>80.465</v>
      </c>
      <c r="K184" s="7">
        <v>179</v>
      </c>
      <c r="L184" s="7">
        <f>RANK($I184,$I$5:$I$327)</f>
        <v>150</v>
      </c>
      <c r="M184" s="7"/>
      <c r="N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="48" customFormat="1" ht="15" customHeight="1" spans="1:256">
      <c r="A185" s="7">
        <v>181</v>
      </c>
      <c r="B185" s="7" t="s">
        <v>256</v>
      </c>
      <c r="C185" s="60">
        <v>2010610053</v>
      </c>
      <c r="D185" s="12" t="s">
        <v>17</v>
      </c>
      <c r="E185" s="12" t="s">
        <v>18</v>
      </c>
      <c r="F185" s="12" t="s">
        <v>37</v>
      </c>
      <c r="G185" s="13">
        <v>44</v>
      </c>
      <c r="H185" s="13">
        <v>2</v>
      </c>
      <c r="I185" s="13">
        <v>86.4</v>
      </c>
      <c r="J185" s="13">
        <f t="shared" ref="J185:J190" si="27">(G185+H185)*0.15+I185*0.85</f>
        <v>80.34</v>
      </c>
      <c r="K185" s="7">
        <v>180</v>
      </c>
      <c r="L185" s="7">
        <f>RANK($I185,$I$5:$I$327)</f>
        <v>166</v>
      </c>
      <c r="M185" s="7"/>
      <c r="N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="48" customFormat="1" ht="15" customHeight="1" spans="1:256">
      <c r="A186" s="7">
        <v>182</v>
      </c>
      <c r="B186" s="7" t="s">
        <v>257</v>
      </c>
      <c r="C186" s="60">
        <v>2010610137</v>
      </c>
      <c r="D186" s="12" t="s">
        <v>17</v>
      </c>
      <c r="E186" s="12" t="s">
        <v>18</v>
      </c>
      <c r="F186" s="12" t="s">
        <v>27</v>
      </c>
      <c r="G186" s="13">
        <v>51.5</v>
      </c>
      <c r="H186" s="13">
        <v>0</v>
      </c>
      <c r="I186" s="13">
        <v>85.3</v>
      </c>
      <c r="J186" s="13">
        <v>80.23</v>
      </c>
      <c r="K186" s="7">
        <v>181</v>
      </c>
      <c r="L186" s="7">
        <f>RANK($I186,$I$5:$I$327)</f>
        <v>201</v>
      </c>
      <c r="M186" s="7"/>
      <c r="N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="48" customFormat="1" ht="15" customHeight="1" spans="1:256">
      <c r="A187" s="7">
        <v>183</v>
      </c>
      <c r="B187" s="7" t="s">
        <v>258</v>
      </c>
      <c r="C187" s="60">
        <v>2010610122</v>
      </c>
      <c r="D187" s="12" t="s">
        <v>17</v>
      </c>
      <c r="E187" s="12" t="s">
        <v>18</v>
      </c>
      <c r="F187" s="12" t="s">
        <v>27</v>
      </c>
      <c r="G187" s="13">
        <v>47</v>
      </c>
      <c r="H187" s="13">
        <v>0</v>
      </c>
      <c r="I187" s="13">
        <v>86</v>
      </c>
      <c r="J187" s="13">
        <v>80.15</v>
      </c>
      <c r="K187" s="7">
        <v>182</v>
      </c>
      <c r="L187" s="7">
        <f>RANK($I187,$I$5:$I$327)</f>
        <v>177</v>
      </c>
      <c r="M187" s="7"/>
      <c r="N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="48" customFormat="1" ht="15" customHeight="1" spans="1:256">
      <c r="A188" s="7">
        <v>184</v>
      </c>
      <c r="B188" s="7" t="s">
        <v>259</v>
      </c>
      <c r="C188" s="60">
        <v>2010610114</v>
      </c>
      <c r="D188" s="12" t="s">
        <v>17</v>
      </c>
      <c r="E188" s="12" t="s">
        <v>18</v>
      </c>
      <c r="F188" s="12" t="s">
        <v>40</v>
      </c>
      <c r="G188" s="13">
        <v>57</v>
      </c>
      <c r="H188" s="13">
        <v>4</v>
      </c>
      <c r="I188" s="13">
        <v>83.5</v>
      </c>
      <c r="J188" s="13">
        <v>80.13</v>
      </c>
      <c r="K188" s="7">
        <v>183</v>
      </c>
      <c r="L188" s="7">
        <f>RANK($I188,$I$5:$I$327)</f>
        <v>252</v>
      </c>
      <c r="M188" s="7"/>
      <c r="N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="48" customFormat="1" ht="15" customHeight="1" spans="1:256">
      <c r="A189" s="7">
        <v>185</v>
      </c>
      <c r="B189" s="7" t="s">
        <v>260</v>
      </c>
      <c r="C189" s="60">
        <v>2010610129</v>
      </c>
      <c r="D189" s="12" t="s">
        <v>17</v>
      </c>
      <c r="E189" s="12" t="s">
        <v>18</v>
      </c>
      <c r="F189" s="12" t="s">
        <v>54</v>
      </c>
      <c r="G189" s="13">
        <v>44</v>
      </c>
      <c r="H189" s="13">
        <v>0</v>
      </c>
      <c r="I189" s="13">
        <v>86.5</v>
      </c>
      <c r="J189" s="13">
        <f t="shared" si="27"/>
        <v>80.125</v>
      </c>
      <c r="K189" s="7">
        <v>184</v>
      </c>
      <c r="L189" s="7">
        <f>RANK($I189,$I$5:$I$327)</f>
        <v>162</v>
      </c>
      <c r="M189" s="7"/>
      <c r="N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="48" customFormat="1" ht="15" customHeight="1" spans="1:256">
      <c r="A190" s="7">
        <v>186</v>
      </c>
      <c r="B190" s="7" t="s">
        <v>261</v>
      </c>
      <c r="C190" s="60">
        <v>2010610375</v>
      </c>
      <c r="D190" s="12" t="s">
        <v>17</v>
      </c>
      <c r="E190" s="12" t="s">
        <v>18</v>
      </c>
      <c r="F190" s="12" t="s">
        <v>37</v>
      </c>
      <c r="G190" s="13">
        <v>42</v>
      </c>
      <c r="H190" s="13">
        <v>2</v>
      </c>
      <c r="I190" s="13">
        <v>86.5</v>
      </c>
      <c r="J190" s="13">
        <f t="shared" si="27"/>
        <v>80.125</v>
      </c>
      <c r="K190" s="7">
        <f>RANK($J190,$J$5:$J$327)</f>
        <v>185</v>
      </c>
      <c r="L190" s="7">
        <f>RANK($I190,$I$5:$I$327)</f>
        <v>162</v>
      </c>
      <c r="M190" s="7"/>
      <c r="N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="48" customFormat="1" ht="15" customHeight="1" spans="1:256">
      <c r="A191" s="7">
        <v>187</v>
      </c>
      <c r="B191" s="7" t="s">
        <v>262</v>
      </c>
      <c r="C191" s="60" t="s">
        <v>263</v>
      </c>
      <c r="D191" s="12" t="s">
        <v>17</v>
      </c>
      <c r="E191" s="12" t="s">
        <v>18</v>
      </c>
      <c r="F191" s="12" t="s">
        <v>25</v>
      </c>
      <c r="G191" s="13">
        <v>48</v>
      </c>
      <c r="H191" s="13">
        <v>1.5</v>
      </c>
      <c r="I191" s="13">
        <v>85.5</v>
      </c>
      <c r="J191" s="13">
        <f t="shared" ref="J191:J193" si="28">(G191+H191)*15%+I191*85%</f>
        <v>80.1</v>
      </c>
      <c r="K191" s="7">
        <v>186</v>
      </c>
      <c r="L191" s="7">
        <f>RANK($I191,$I$5:$I$327)</f>
        <v>192</v>
      </c>
      <c r="M191" s="7"/>
      <c r="N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="48" customFormat="1" ht="15" customHeight="1" spans="1:256">
      <c r="A192" s="7">
        <v>188</v>
      </c>
      <c r="B192" s="7" t="s">
        <v>264</v>
      </c>
      <c r="C192" s="60" t="s">
        <v>265</v>
      </c>
      <c r="D192" s="12" t="s">
        <v>17</v>
      </c>
      <c r="E192" s="12" t="s">
        <v>18</v>
      </c>
      <c r="F192" s="12" t="s">
        <v>25</v>
      </c>
      <c r="G192" s="13">
        <v>50</v>
      </c>
      <c r="H192" s="13">
        <v>0</v>
      </c>
      <c r="I192" s="13">
        <v>85.4</v>
      </c>
      <c r="J192" s="13">
        <f t="shared" si="28"/>
        <v>80.09</v>
      </c>
      <c r="K192" s="7">
        <v>187</v>
      </c>
      <c r="L192" s="7">
        <f>RANK($I192,$I$5:$I$327)</f>
        <v>198</v>
      </c>
      <c r="M192" s="7"/>
      <c r="N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="48" customFormat="1" ht="15" customHeight="1" spans="1:256">
      <c r="A193" s="7">
        <v>189</v>
      </c>
      <c r="B193" s="7" t="s">
        <v>266</v>
      </c>
      <c r="C193" s="60" t="s">
        <v>267</v>
      </c>
      <c r="D193" s="12" t="s">
        <v>17</v>
      </c>
      <c r="E193" s="12" t="s">
        <v>18</v>
      </c>
      <c r="F193" s="12" t="s">
        <v>25</v>
      </c>
      <c r="G193" s="13">
        <v>48</v>
      </c>
      <c r="H193" s="13">
        <v>0</v>
      </c>
      <c r="I193" s="13">
        <v>85.7</v>
      </c>
      <c r="J193" s="13">
        <f t="shared" si="28"/>
        <v>80.045</v>
      </c>
      <c r="K193" s="7">
        <v>188</v>
      </c>
      <c r="L193" s="7">
        <f>RANK($I193,$I$5:$I$327)</f>
        <v>185</v>
      </c>
      <c r="M193" s="7"/>
      <c r="N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="48" customFormat="1" ht="15" customHeight="1" spans="1:256">
      <c r="A194" s="7">
        <v>190</v>
      </c>
      <c r="B194" s="7" t="s">
        <v>268</v>
      </c>
      <c r="C194" s="60">
        <v>2010610118</v>
      </c>
      <c r="D194" s="12" t="s">
        <v>17</v>
      </c>
      <c r="E194" s="12" t="s">
        <v>18</v>
      </c>
      <c r="F194" s="12" t="s">
        <v>19</v>
      </c>
      <c r="G194" s="13">
        <v>44</v>
      </c>
      <c r="H194" s="13">
        <v>0</v>
      </c>
      <c r="I194" s="13">
        <v>86.4</v>
      </c>
      <c r="J194" s="13">
        <f t="shared" ref="J194:J196" si="29">(G194+H194)*0.15+I194*0.85</f>
        <v>80.04</v>
      </c>
      <c r="K194" s="7">
        <v>189</v>
      </c>
      <c r="L194" s="7">
        <f>RANK($I194,$I$5:$I$327)</f>
        <v>166</v>
      </c>
      <c r="M194" s="7"/>
      <c r="N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="48" customFormat="1" ht="15" customHeight="1" spans="1:256">
      <c r="A195" s="7">
        <v>191</v>
      </c>
      <c r="B195" s="7" t="s">
        <v>269</v>
      </c>
      <c r="C195" s="60">
        <v>2010610286</v>
      </c>
      <c r="D195" s="12" t="s">
        <v>17</v>
      </c>
      <c r="E195" s="12" t="s">
        <v>18</v>
      </c>
      <c r="F195" s="12" t="s">
        <v>54</v>
      </c>
      <c r="G195" s="13">
        <v>50</v>
      </c>
      <c r="H195" s="13">
        <v>0</v>
      </c>
      <c r="I195" s="13">
        <v>85.3</v>
      </c>
      <c r="J195" s="13">
        <f t="shared" si="29"/>
        <v>80.005</v>
      </c>
      <c r="K195" s="7">
        <v>190</v>
      </c>
      <c r="L195" s="7">
        <f>RANK($I195,$I$5:$I$327)</f>
        <v>201</v>
      </c>
      <c r="M195" s="7"/>
      <c r="N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="48" customFormat="1" ht="15" customHeight="1" spans="1:256">
      <c r="A196" s="7">
        <v>192</v>
      </c>
      <c r="B196" s="7" t="s">
        <v>270</v>
      </c>
      <c r="C196" s="60" t="s">
        <v>271</v>
      </c>
      <c r="D196" s="12" t="s">
        <v>17</v>
      </c>
      <c r="E196" s="12" t="s">
        <v>18</v>
      </c>
      <c r="F196" s="12" t="s">
        <v>22</v>
      </c>
      <c r="G196" s="13">
        <v>46</v>
      </c>
      <c r="H196" s="13">
        <v>1.5</v>
      </c>
      <c r="I196" s="13">
        <v>85.7</v>
      </c>
      <c r="J196" s="13">
        <f t="shared" si="29"/>
        <v>79.97</v>
      </c>
      <c r="K196" s="7">
        <v>191</v>
      </c>
      <c r="L196" s="7">
        <f>RANK($I196,$I$5:$I$327)</f>
        <v>185</v>
      </c>
      <c r="M196" s="7"/>
      <c r="N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="48" customFormat="1" ht="15" customHeight="1" spans="1:256">
      <c r="A197" s="7">
        <v>193</v>
      </c>
      <c r="B197" s="7" t="s">
        <v>272</v>
      </c>
      <c r="C197" s="60" t="s">
        <v>273</v>
      </c>
      <c r="D197" s="12" t="s">
        <v>17</v>
      </c>
      <c r="E197" s="12" t="s">
        <v>18</v>
      </c>
      <c r="F197" s="12" t="s">
        <v>25</v>
      </c>
      <c r="G197" s="13">
        <v>48</v>
      </c>
      <c r="H197" s="13">
        <v>0</v>
      </c>
      <c r="I197" s="13">
        <v>85.6</v>
      </c>
      <c r="J197" s="13">
        <f>(G197+H197)*15%+I197*85%</f>
        <v>79.96</v>
      </c>
      <c r="K197" s="7">
        <v>192</v>
      </c>
      <c r="L197" s="7">
        <f>RANK($I197,$I$5:$I$327)</f>
        <v>188</v>
      </c>
      <c r="M197" s="7"/>
      <c r="N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="48" customFormat="1" ht="15" customHeight="1" spans="1:256">
      <c r="A198" s="7">
        <v>194</v>
      </c>
      <c r="B198" s="7" t="s">
        <v>274</v>
      </c>
      <c r="C198" s="60">
        <v>2010610149</v>
      </c>
      <c r="D198" s="12" t="s">
        <v>17</v>
      </c>
      <c r="E198" s="12" t="s">
        <v>18</v>
      </c>
      <c r="F198" s="12" t="s">
        <v>19</v>
      </c>
      <c r="G198" s="13">
        <v>44</v>
      </c>
      <c r="H198" s="13">
        <v>0</v>
      </c>
      <c r="I198" s="13">
        <v>86.3</v>
      </c>
      <c r="J198" s="13">
        <f t="shared" ref="J198:J207" si="30">(G198+H198)*0.15+I198*0.85</f>
        <v>79.955</v>
      </c>
      <c r="K198" s="7">
        <v>193</v>
      </c>
      <c r="L198" s="7">
        <f>RANK($I198,$I$5:$I$327)</f>
        <v>172</v>
      </c>
      <c r="M198" s="7"/>
      <c r="N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="48" customFormat="1" ht="15" customHeight="1" spans="1:256">
      <c r="A199" s="7">
        <v>195</v>
      </c>
      <c r="B199" s="7" t="s">
        <v>275</v>
      </c>
      <c r="C199" s="60" t="s">
        <v>276</v>
      </c>
      <c r="D199" s="12" t="s">
        <v>17</v>
      </c>
      <c r="E199" s="12" t="s">
        <v>18</v>
      </c>
      <c r="F199" s="12" t="s">
        <v>25</v>
      </c>
      <c r="G199" s="13">
        <v>39</v>
      </c>
      <c r="H199" s="13">
        <v>2</v>
      </c>
      <c r="I199" s="13">
        <v>86.8</v>
      </c>
      <c r="J199" s="13">
        <f>(G199+H199)*15%+I199*85%</f>
        <v>79.93</v>
      </c>
      <c r="K199" s="7">
        <v>194</v>
      </c>
      <c r="L199" s="7">
        <f>RANK($I199,$I$5:$I$327)</f>
        <v>152</v>
      </c>
      <c r="M199" s="7"/>
      <c r="N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="48" customFormat="1" ht="15" customHeight="1" spans="1:256">
      <c r="A200" s="7">
        <v>196</v>
      </c>
      <c r="B200" s="7" t="s">
        <v>277</v>
      </c>
      <c r="C200" s="60">
        <v>2010610121</v>
      </c>
      <c r="D200" s="12" t="s">
        <v>17</v>
      </c>
      <c r="E200" s="12" t="s">
        <v>18</v>
      </c>
      <c r="F200" s="12" t="s">
        <v>27</v>
      </c>
      <c r="G200" s="13">
        <v>50</v>
      </c>
      <c r="H200" s="13">
        <v>0</v>
      </c>
      <c r="I200" s="13">
        <v>85.2</v>
      </c>
      <c r="J200" s="13">
        <v>79.92</v>
      </c>
      <c r="K200" s="7">
        <v>195</v>
      </c>
      <c r="L200" s="7">
        <f>RANK($I200,$I$5:$I$327)</f>
        <v>203</v>
      </c>
      <c r="M200" s="7"/>
      <c r="N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="48" customFormat="1" ht="15" customHeight="1" spans="1:256">
      <c r="A201" s="7">
        <v>197</v>
      </c>
      <c r="B201" s="7" t="s">
        <v>278</v>
      </c>
      <c r="C201" s="60">
        <v>2010610040</v>
      </c>
      <c r="D201" s="12" t="s">
        <v>17</v>
      </c>
      <c r="E201" s="12" t="s">
        <v>18</v>
      </c>
      <c r="F201" s="12" t="s">
        <v>19</v>
      </c>
      <c r="G201" s="13">
        <v>43</v>
      </c>
      <c r="H201" s="13">
        <v>0</v>
      </c>
      <c r="I201" s="13">
        <v>86.4</v>
      </c>
      <c r="J201" s="13">
        <f t="shared" si="30"/>
        <v>79.89</v>
      </c>
      <c r="K201" s="7">
        <v>196</v>
      </c>
      <c r="L201" s="7">
        <f>RANK($I201,$I$5:$I$327)</f>
        <v>166</v>
      </c>
      <c r="M201" s="7"/>
      <c r="N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="48" customFormat="1" ht="15" customHeight="1" spans="1:256">
      <c r="A202" s="7">
        <v>198</v>
      </c>
      <c r="B202" s="7" t="s">
        <v>279</v>
      </c>
      <c r="C202" s="60">
        <v>2010610302</v>
      </c>
      <c r="D202" s="12" t="s">
        <v>17</v>
      </c>
      <c r="E202" s="12" t="s">
        <v>18</v>
      </c>
      <c r="F202" s="12" t="s">
        <v>54</v>
      </c>
      <c r="G202" s="13">
        <v>44</v>
      </c>
      <c r="H202" s="13">
        <v>4.1</v>
      </c>
      <c r="I202" s="13">
        <v>85.5</v>
      </c>
      <c r="J202" s="13">
        <f t="shared" si="30"/>
        <v>79.89</v>
      </c>
      <c r="K202" s="7">
        <f>RANK($J202,$J$5:$J$327)</f>
        <v>197</v>
      </c>
      <c r="L202" s="7">
        <f>RANK($I202,$I$5:$I$327)</f>
        <v>192</v>
      </c>
      <c r="M202" s="7"/>
      <c r="N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="48" customFormat="1" ht="15" customHeight="1" spans="1:256">
      <c r="A203" s="7">
        <v>199</v>
      </c>
      <c r="B203" s="7" t="s">
        <v>280</v>
      </c>
      <c r="C203" s="60">
        <v>2010610301</v>
      </c>
      <c r="D203" s="12" t="s">
        <v>17</v>
      </c>
      <c r="E203" s="12" t="s">
        <v>18</v>
      </c>
      <c r="F203" s="12" t="s">
        <v>54</v>
      </c>
      <c r="G203" s="13">
        <v>46</v>
      </c>
      <c r="H203" s="13">
        <v>0.3</v>
      </c>
      <c r="I203" s="13">
        <v>85.8</v>
      </c>
      <c r="J203" s="13">
        <f t="shared" si="30"/>
        <v>79.875</v>
      </c>
      <c r="K203" s="7">
        <v>198</v>
      </c>
      <c r="L203" s="7">
        <f>RANK($I203,$I$5:$I$327)</f>
        <v>183</v>
      </c>
      <c r="M203" s="7"/>
      <c r="N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="48" customFormat="1" ht="15" customHeight="1" spans="1:256">
      <c r="A204" s="7">
        <v>200</v>
      </c>
      <c r="B204" s="7" t="s">
        <v>281</v>
      </c>
      <c r="C204" s="60">
        <v>2010610319</v>
      </c>
      <c r="D204" s="12" t="s">
        <v>17</v>
      </c>
      <c r="E204" s="12" t="s">
        <v>18</v>
      </c>
      <c r="F204" s="12" t="s">
        <v>19</v>
      </c>
      <c r="G204" s="13">
        <v>47</v>
      </c>
      <c r="H204" s="13">
        <v>2.3</v>
      </c>
      <c r="I204" s="13">
        <v>85.2</v>
      </c>
      <c r="J204" s="13">
        <f t="shared" si="30"/>
        <v>79.815</v>
      </c>
      <c r="K204" s="7">
        <v>199</v>
      </c>
      <c r="L204" s="7">
        <f>RANK($I204,$I$5:$I$327)</f>
        <v>203</v>
      </c>
      <c r="M204" s="7"/>
      <c r="N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="48" customFormat="1" ht="15" customHeight="1" spans="1:256">
      <c r="A205" s="7">
        <v>201</v>
      </c>
      <c r="B205" s="7" t="s">
        <v>282</v>
      </c>
      <c r="C205" s="60">
        <v>2010610100</v>
      </c>
      <c r="D205" s="12" t="s">
        <v>17</v>
      </c>
      <c r="E205" s="12" t="s">
        <v>18</v>
      </c>
      <c r="F205" s="12" t="s">
        <v>54</v>
      </c>
      <c r="G205" s="13">
        <v>50</v>
      </c>
      <c r="H205" s="13">
        <v>7.05</v>
      </c>
      <c r="I205" s="13">
        <v>83.8</v>
      </c>
      <c r="J205" s="13">
        <f t="shared" si="30"/>
        <v>79.7875</v>
      </c>
      <c r="K205" s="7">
        <v>200</v>
      </c>
      <c r="L205" s="7">
        <f>RANK($I205,$I$5:$I$327)</f>
        <v>244</v>
      </c>
      <c r="M205" s="7"/>
      <c r="N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="48" customFormat="1" ht="15" customHeight="1" spans="1:256">
      <c r="A206" s="7">
        <v>202</v>
      </c>
      <c r="B206" s="7" t="s">
        <v>283</v>
      </c>
      <c r="C206" s="60" t="s">
        <v>284</v>
      </c>
      <c r="D206" s="12" t="s">
        <v>17</v>
      </c>
      <c r="E206" s="12" t="s">
        <v>18</v>
      </c>
      <c r="F206" s="12" t="s">
        <v>22</v>
      </c>
      <c r="G206" s="13">
        <v>44</v>
      </c>
      <c r="H206" s="13">
        <v>7.5</v>
      </c>
      <c r="I206" s="13">
        <v>84.7</v>
      </c>
      <c r="J206" s="13">
        <f t="shared" si="30"/>
        <v>79.72</v>
      </c>
      <c r="K206" s="7">
        <v>201</v>
      </c>
      <c r="L206" s="7">
        <f>RANK($I206,$I$5:$I$327)</f>
        <v>224</v>
      </c>
      <c r="M206" s="7"/>
      <c r="N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="48" customFormat="1" ht="15" customHeight="1" spans="1:256">
      <c r="A207" s="7">
        <v>203</v>
      </c>
      <c r="B207" s="7" t="s">
        <v>285</v>
      </c>
      <c r="C207" s="60">
        <v>2010610144</v>
      </c>
      <c r="D207" s="12" t="s">
        <v>17</v>
      </c>
      <c r="E207" s="12" t="s">
        <v>18</v>
      </c>
      <c r="F207" s="12" t="s">
        <v>54</v>
      </c>
      <c r="G207" s="13">
        <v>43</v>
      </c>
      <c r="H207" s="13">
        <v>0</v>
      </c>
      <c r="I207" s="13">
        <v>86.1</v>
      </c>
      <c r="J207" s="13">
        <f t="shared" si="30"/>
        <v>79.635</v>
      </c>
      <c r="K207" s="7">
        <v>202</v>
      </c>
      <c r="L207" s="7">
        <f>RANK($I207,$I$5:$I$327)</f>
        <v>175</v>
      </c>
      <c r="M207" s="7"/>
      <c r="N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="48" customFormat="1" ht="15" customHeight="1" spans="1:256">
      <c r="A208" s="7">
        <v>204</v>
      </c>
      <c r="B208" s="7" t="s">
        <v>286</v>
      </c>
      <c r="C208" s="60">
        <v>1919000672</v>
      </c>
      <c r="D208" s="12" t="s">
        <v>17</v>
      </c>
      <c r="E208" s="12" t="s">
        <v>18</v>
      </c>
      <c r="F208" s="12" t="s">
        <v>27</v>
      </c>
      <c r="G208" s="13">
        <v>44</v>
      </c>
      <c r="H208" s="13">
        <v>0</v>
      </c>
      <c r="I208" s="13">
        <v>85.9</v>
      </c>
      <c r="J208" s="13">
        <v>79.615</v>
      </c>
      <c r="K208" s="7">
        <v>203</v>
      </c>
      <c r="L208" s="7">
        <f>RANK($I208,$I$5:$I$327)</f>
        <v>180</v>
      </c>
      <c r="M208" s="7"/>
      <c r="N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="48" customFormat="1" ht="15" customHeight="1" spans="1:256">
      <c r="A209" s="7">
        <v>205</v>
      </c>
      <c r="B209" s="7" t="s">
        <v>287</v>
      </c>
      <c r="C209" s="60">
        <v>2010610105</v>
      </c>
      <c r="D209" s="12" t="s">
        <v>17</v>
      </c>
      <c r="E209" s="12" t="s">
        <v>18</v>
      </c>
      <c r="F209" s="12" t="s">
        <v>19</v>
      </c>
      <c r="G209" s="13">
        <v>44</v>
      </c>
      <c r="H209" s="13">
        <v>1</v>
      </c>
      <c r="I209" s="13">
        <v>85.7</v>
      </c>
      <c r="J209" s="13">
        <f t="shared" ref="J209:J217" si="31">(G209+H209)*0.15+I209*0.85</f>
        <v>79.595</v>
      </c>
      <c r="K209" s="7">
        <v>204</v>
      </c>
      <c r="L209" s="7">
        <f>RANK($I209,$I$5:$I$327)</f>
        <v>185</v>
      </c>
      <c r="M209" s="7"/>
      <c r="N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="48" customFormat="1" ht="15" customHeight="1" spans="1:256">
      <c r="A210" s="7">
        <v>206</v>
      </c>
      <c r="B210" s="7" t="s">
        <v>288</v>
      </c>
      <c r="C210" s="60">
        <v>2010610045</v>
      </c>
      <c r="D210" s="12" t="s">
        <v>17</v>
      </c>
      <c r="E210" s="12" t="s">
        <v>18</v>
      </c>
      <c r="F210" s="12" t="s">
        <v>40</v>
      </c>
      <c r="G210" s="13">
        <v>44</v>
      </c>
      <c r="H210" s="13">
        <v>2</v>
      </c>
      <c r="I210" s="13">
        <v>85.5</v>
      </c>
      <c r="J210" s="13">
        <v>79.58</v>
      </c>
      <c r="K210" s="7">
        <v>205</v>
      </c>
      <c r="L210" s="7">
        <f>RANK($I210,$I$5:$I$327)</f>
        <v>192</v>
      </c>
      <c r="M210" s="7"/>
      <c r="N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="48" customFormat="1" ht="15" customHeight="1" spans="1:256">
      <c r="A211" s="7">
        <v>207</v>
      </c>
      <c r="B211" s="7" t="s">
        <v>289</v>
      </c>
      <c r="C211" s="60">
        <v>2010610020</v>
      </c>
      <c r="D211" s="12" t="s">
        <v>17</v>
      </c>
      <c r="E211" s="12" t="s">
        <v>18</v>
      </c>
      <c r="F211" s="12" t="s">
        <v>40</v>
      </c>
      <c r="G211" s="13">
        <v>46.5</v>
      </c>
      <c r="H211" s="13">
        <v>1.2</v>
      </c>
      <c r="I211" s="13">
        <v>85.2</v>
      </c>
      <c r="J211" s="13">
        <v>79.58</v>
      </c>
      <c r="K211" s="7">
        <f>RANK($J211,$J$5:$J$327)</f>
        <v>206</v>
      </c>
      <c r="L211" s="7">
        <f>RANK($I211,$I$5:$I$327)</f>
        <v>203</v>
      </c>
      <c r="M211" s="7"/>
      <c r="N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="48" customFormat="1" ht="15" customHeight="1" spans="1:256">
      <c r="A212" s="7">
        <v>208</v>
      </c>
      <c r="B212" s="7" t="s">
        <v>290</v>
      </c>
      <c r="C212" s="60">
        <v>2010610252</v>
      </c>
      <c r="D212" s="12" t="s">
        <v>17</v>
      </c>
      <c r="E212" s="12" t="s">
        <v>18</v>
      </c>
      <c r="F212" s="12" t="s">
        <v>27</v>
      </c>
      <c r="G212" s="13">
        <v>50</v>
      </c>
      <c r="H212" s="13">
        <v>0</v>
      </c>
      <c r="I212" s="13">
        <v>84.8</v>
      </c>
      <c r="J212" s="13">
        <v>79.58</v>
      </c>
      <c r="K212" s="7">
        <v>207</v>
      </c>
      <c r="L212" s="7">
        <f>RANK($I212,$I$5:$I$327)</f>
        <v>220</v>
      </c>
      <c r="M212" s="7"/>
      <c r="N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="48" customFormat="1" ht="15" customHeight="1" spans="1:256">
      <c r="A213" s="7">
        <v>209</v>
      </c>
      <c r="B213" s="7" t="s">
        <v>291</v>
      </c>
      <c r="C213" s="60">
        <v>2010610214</v>
      </c>
      <c r="D213" s="12" t="s">
        <v>17</v>
      </c>
      <c r="E213" s="12" t="s">
        <v>18</v>
      </c>
      <c r="F213" s="12" t="s">
        <v>37</v>
      </c>
      <c r="G213" s="13">
        <v>48.5</v>
      </c>
      <c r="H213" s="13">
        <v>0</v>
      </c>
      <c r="I213" s="13">
        <v>84.9</v>
      </c>
      <c r="J213" s="13">
        <f t="shared" si="31"/>
        <v>79.44</v>
      </c>
      <c r="K213" s="7">
        <v>208</v>
      </c>
      <c r="L213" s="7">
        <f>RANK($I213,$I$5:$I$327)</f>
        <v>218</v>
      </c>
      <c r="M213" s="7"/>
      <c r="N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="48" customFormat="1" ht="15" customHeight="1" spans="1:256">
      <c r="A214" s="7">
        <v>210</v>
      </c>
      <c r="B214" s="7" t="s">
        <v>292</v>
      </c>
      <c r="C214" s="60">
        <v>2010610074</v>
      </c>
      <c r="D214" s="12" t="s">
        <v>17</v>
      </c>
      <c r="E214" s="12" t="s">
        <v>18</v>
      </c>
      <c r="F214" s="12" t="s">
        <v>37</v>
      </c>
      <c r="G214" s="13">
        <v>43</v>
      </c>
      <c r="H214" s="13">
        <v>2</v>
      </c>
      <c r="I214" s="13">
        <v>85.5</v>
      </c>
      <c r="J214" s="13">
        <f t="shared" si="31"/>
        <v>79.425</v>
      </c>
      <c r="K214" s="7">
        <v>209</v>
      </c>
      <c r="L214" s="7">
        <f>RANK($I214,$I$5:$I$327)</f>
        <v>192</v>
      </c>
      <c r="M214" s="7"/>
      <c r="N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="48" customFormat="1" ht="15" customHeight="1" spans="1:256">
      <c r="A215" s="7">
        <v>211</v>
      </c>
      <c r="B215" s="7" t="s">
        <v>293</v>
      </c>
      <c r="C215" s="60">
        <v>2010610103</v>
      </c>
      <c r="D215" s="12" t="s">
        <v>17</v>
      </c>
      <c r="E215" s="12" t="s">
        <v>18</v>
      </c>
      <c r="F215" s="12" t="s">
        <v>37</v>
      </c>
      <c r="G215" s="13">
        <v>46</v>
      </c>
      <c r="H215" s="13">
        <v>6.7</v>
      </c>
      <c r="I215" s="13">
        <v>84.1</v>
      </c>
      <c r="J215" s="13">
        <f t="shared" si="31"/>
        <v>79.39</v>
      </c>
      <c r="K215" s="7">
        <v>210</v>
      </c>
      <c r="L215" s="7">
        <f>RANK($I215,$I$5:$I$327)</f>
        <v>239</v>
      </c>
      <c r="M215" s="7"/>
      <c r="N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="48" customFormat="1" ht="15" customHeight="1" spans="1:256">
      <c r="A216" s="7">
        <v>212</v>
      </c>
      <c r="B216" s="7" t="s">
        <v>294</v>
      </c>
      <c r="C216" s="60" t="s">
        <v>295</v>
      </c>
      <c r="D216" s="12" t="s">
        <v>17</v>
      </c>
      <c r="E216" s="12" t="s">
        <v>18</v>
      </c>
      <c r="F216" s="12" t="s">
        <v>22</v>
      </c>
      <c r="G216" s="13">
        <v>45</v>
      </c>
      <c r="H216" s="13">
        <v>2</v>
      </c>
      <c r="I216" s="13">
        <v>85.1</v>
      </c>
      <c r="J216" s="13">
        <f t="shared" si="31"/>
        <v>79.385</v>
      </c>
      <c r="K216" s="7">
        <v>211</v>
      </c>
      <c r="L216" s="7">
        <f>RANK($I216,$I$5:$I$327)</f>
        <v>207</v>
      </c>
      <c r="M216" s="7"/>
      <c r="N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="48" customFormat="1" ht="15" customHeight="1" spans="1:256">
      <c r="A217" s="7">
        <v>213</v>
      </c>
      <c r="B217" s="7" t="s">
        <v>296</v>
      </c>
      <c r="C217" s="60">
        <v>2010610106</v>
      </c>
      <c r="D217" s="12" t="s">
        <v>17</v>
      </c>
      <c r="E217" s="12" t="s">
        <v>18</v>
      </c>
      <c r="F217" s="12" t="s">
        <v>19</v>
      </c>
      <c r="G217" s="13">
        <v>46</v>
      </c>
      <c r="H217" s="13">
        <v>8</v>
      </c>
      <c r="I217" s="13">
        <v>83.8</v>
      </c>
      <c r="J217" s="13">
        <f t="shared" si="31"/>
        <v>79.33</v>
      </c>
      <c r="K217" s="7">
        <v>212</v>
      </c>
      <c r="L217" s="7">
        <f>RANK($I217,$I$5:$I$327)</f>
        <v>244</v>
      </c>
      <c r="M217" s="7"/>
      <c r="N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="48" customFormat="1" ht="15" customHeight="1" spans="1:256">
      <c r="A218" s="7">
        <v>214</v>
      </c>
      <c r="B218" s="7" t="s">
        <v>297</v>
      </c>
      <c r="C218" s="60" t="s">
        <v>298</v>
      </c>
      <c r="D218" s="12" t="s">
        <v>17</v>
      </c>
      <c r="E218" s="12" t="s">
        <v>18</v>
      </c>
      <c r="F218" s="12" t="s">
        <v>25</v>
      </c>
      <c r="G218" s="13">
        <v>39</v>
      </c>
      <c r="H218" s="13">
        <v>1.3</v>
      </c>
      <c r="I218" s="13">
        <v>86.2</v>
      </c>
      <c r="J218" s="13">
        <f>(G218+H218)*15%+I218*85%</f>
        <v>79.315</v>
      </c>
      <c r="K218" s="7">
        <v>213</v>
      </c>
      <c r="L218" s="7">
        <f>RANK($I218,$I$5:$I$327)</f>
        <v>173</v>
      </c>
      <c r="M218" s="7"/>
      <c r="N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="48" customFormat="1" ht="15" customHeight="1" spans="1:256">
      <c r="A219" s="7">
        <v>215</v>
      </c>
      <c r="B219" s="7" t="s">
        <v>299</v>
      </c>
      <c r="C219" s="60">
        <v>2010610260</v>
      </c>
      <c r="D219" s="12" t="s">
        <v>17</v>
      </c>
      <c r="E219" s="12" t="s">
        <v>18</v>
      </c>
      <c r="F219" s="12" t="s">
        <v>37</v>
      </c>
      <c r="G219" s="13">
        <v>40</v>
      </c>
      <c r="H219" s="13">
        <v>2</v>
      </c>
      <c r="I219" s="13">
        <v>85.9</v>
      </c>
      <c r="J219" s="13">
        <f t="shared" ref="J219:J223" si="32">(G219+H219)*0.15+I219*0.85</f>
        <v>79.315</v>
      </c>
      <c r="K219" s="7">
        <f>RANK($J219,$J$5:$J$327)</f>
        <v>214</v>
      </c>
      <c r="L219" s="7">
        <f>RANK($I219,$I$5:$I$327)</f>
        <v>180</v>
      </c>
      <c r="M219" s="7"/>
      <c r="N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="48" customFormat="1" ht="15" customHeight="1" spans="1:256">
      <c r="A220" s="7">
        <v>216</v>
      </c>
      <c r="B220" s="7" t="s">
        <v>300</v>
      </c>
      <c r="C220" s="60">
        <v>2010610298</v>
      </c>
      <c r="D220" s="12" t="s">
        <v>17</v>
      </c>
      <c r="E220" s="12" t="s">
        <v>18</v>
      </c>
      <c r="F220" s="12" t="s">
        <v>27</v>
      </c>
      <c r="G220" s="13">
        <v>50</v>
      </c>
      <c r="H220" s="13">
        <v>0</v>
      </c>
      <c r="I220" s="13">
        <v>84.4</v>
      </c>
      <c r="J220" s="13">
        <v>79.24</v>
      </c>
      <c r="K220" s="7">
        <v>215</v>
      </c>
      <c r="L220" s="7">
        <f>RANK($I220,$I$5:$I$327)</f>
        <v>231</v>
      </c>
      <c r="M220" s="7"/>
      <c r="N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="48" customFormat="1" ht="15" customHeight="1" spans="1:256">
      <c r="A221" s="7">
        <v>217</v>
      </c>
      <c r="B221" s="7" t="s">
        <v>301</v>
      </c>
      <c r="C221" s="60">
        <v>2010610086</v>
      </c>
      <c r="D221" s="12" t="s">
        <v>17</v>
      </c>
      <c r="E221" s="12" t="s">
        <v>18</v>
      </c>
      <c r="F221" s="12" t="s">
        <v>54</v>
      </c>
      <c r="G221" s="13">
        <v>50</v>
      </c>
      <c r="H221" s="13">
        <v>0.3</v>
      </c>
      <c r="I221" s="13">
        <v>84.3</v>
      </c>
      <c r="J221" s="13">
        <f t="shared" si="32"/>
        <v>79.2</v>
      </c>
      <c r="K221" s="7">
        <v>216</v>
      </c>
      <c r="L221" s="7">
        <f>RANK($I221,$I$5:$I$327)</f>
        <v>234</v>
      </c>
      <c r="M221" s="7"/>
      <c r="N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="48" customFormat="1" ht="15" customHeight="1" spans="1:256">
      <c r="A222" s="7">
        <v>218</v>
      </c>
      <c r="B222" s="7" t="s">
        <v>302</v>
      </c>
      <c r="C222" s="60" t="s">
        <v>303</v>
      </c>
      <c r="D222" s="12" t="s">
        <v>17</v>
      </c>
      <c r="E222" s="12" t="s">
        <v>18</v>
      </c>
      <c r="F222" s="12" t="s">
        <v>25</v>
      </c>
      <c r="G222" s="13">
        <v>46</v>
      </c>
      <c r="H222" s="13">
        <v>0</v>
      </c>
      <c r="I222" s="13">
        <v>85</v>
      </c>
      <c r="J222" s="13">
        <f>(G222+H222)*15%+I222*85%</f>
        <v>79.15</v>
      </c>
      <c r="K222" s="7">
        <v>217</v>
      </c>
      <c r="L222" s="7">
        <f>RANK($I222,$I$5:$I$327)</f>
        <v>214</v>
      </c>
      <c r="M222" s="7"/>
      <c r="N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="48" customFormat="1" ht="15" customHeight="1" spans="1:256">
      <c r="A223" s="7">
        <v>219</v>
      </c>
      <c r="B223" s="7" t="s">
        <v>304</v>
      </c>
      <c r="C223" s="60">
        <v>2010610076</v>
      </c>
      <c r="D223" s="12" t="s">
        <v>17</v>
      </c>
      <c r="E223" s="12" t="s">
        <v>18</v>
      </c>
      <c r="F223" s="12" t="s">
        <v>54</v>
      </c>
      <c r="G223" s="13">
        <v>53</v>
      </c>
      <c r="H223" s="13">
        <v>2.5</v>
      </c>
      <c r="I223" s="13">
        <v>83.3</v>
      </c>
      <c r="J223" s="13">
        <f t="shared" si="32"/>
        <v>79.13</v>
      </c>
      <c r="K223" s="7">
        <v>218</v>
      </c>
      <c r="L223" s="7">
        <f>RANK($I223,$I$5:$I$327)</f>
        <v>255</v>
      </c>
      <c r="M223" s="7"/>
      <c r="N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="67" customFormat="1" ht="15" customHeight="1" spans="1:256">
      <c r="A224" s="7">
        <v>220</v>
      </c>
      <c r="B224" s="7" t="s">
        <v>305</v>
      </c>
      <c r="C224" s="60" t="s">
        <v>306</v>
      </c>
      <c r="D224" s="12" t="s">
        <v>17</v>
      </c>
      <c r="E224" s="12" t="s">
        <v>18</v>
      </c>
      <c r="F224" s="12" t="s">
        <v>25</v>
      </c>
      <c r="G224" s="13">
        <v>44</v>
      </c>
      <c r="H224" s="13">
        <v>0</v>
      </c>
      <c r="I224" s="13">
        <v>85.2</v>
      </c>
      <c r="J224" s="13">
        <f>(G224+H224)*15%+I224*85%</f>
        <v>79.02</v>
      </c>
      <c r="K224" s="7">
        <v>219</v>
      </c>
      <c r="L224" s="7">
        <f>RANK($I224,$I$5:$I$327)</f>
        <v>203</v>
      </c>
      <c r="M224" s="7"/>
      <c r="N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="67" customFormat="1" ht="15" customHeight="1" spans="1:256">
      <c r="A225" s="7">
        <v>221</v>
      </c>
      <c r="B225" s="7" t="s">
        <v>307</v>
      </c>
      <c r="C225" s="60" t="s">
        <v>308</v>
      </c>
      <c r="D225" s="12" t="s">
        <v>17</v>
      </c>
      <c r="E225" s="12" t="s">
        <v>18</v>
      </c>
      <c r="F225" s="12" t="s">
        <v>22</v>
      </c>
      <c r="G225" s="13">
        <v>45</v>
      </c>
      <c r="H225" s="13">
        <v>4</v>
      </c>
      <c r="I225" s="13">
        <v>84.3</v>
      </c>
      <c r="J225" s="13">
        <f t="shared" ref="J225:J227" si="33">(G225+H225)*0.15+I225*0.85</f>
        <v>79.005</v>
      </c>
      <c r="K225" s="7">
        <v>220</v>
      </c>
      <c r="L225" s="7">
        <f>RANK($I225,$I$5:$I$327)</f>
        <v>234</v>
      </c>
      <c r="M225" s="7"/>
      <c r="N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="67" customFormat="1" ht="15" customHeight="1" spans="1:256">
      <c r="A226" s="7">
        <v>222</v>
      </c>
      <c r="B226" s="7" t="s">
        <v>309</v>
      </c>
      <c r="C226" s="60">
        <v>2010610179</v>
      </c>
      <c r="D226" s="12" t="s">
        <v>17</v>
      </c>
      <c r="E226" s="12" t="s">
        <v>18</v>
      </c>
      <c r="F226" s="12" t="s">
        <v>37</v>
      </c>
      <c r="G226" s="13">
        <v>45</v>
      </c>
      <c r="H226" s="13">
        <v>2.2</v>
      </c>
      <c r="I226" s="13">
        <v>84.6</v>
      </c>
      <c r="J226" s="13">
        <f t="shared" si="33"/>
        <v>78.99</v>
      </c>
      <c r="K226" s="7">
        <v>221</v>
      </c>
      <c r="L226" s="7">
        <f>RANK($I226,$I$5:$I$327)</f>
        <v>228</v>
      </c>
      <c r="M226" s="7"/>
      <c r="N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="67" customFormat="1" ht="15" customHeight="1" spans="1:256">
      <c r="A227" s="7">
        <v>223</v>
      </c>
      <c r="B227" s="7" t="s">
        <v>310</v>
      </c>
      <c r="C227" s="60">
        <v>2010610165</v>
      </c>
      <c r="D227" s="12" t="s">
        <v>17</v>
      </c>
      <c r="E227" s="12" t="s">
        <v>18</v>
      </c>
      <c r="F227" s="12" t="s">
        <v>54</v>
      </c>
      <c r="G227" s="13">
        <v>46</v>
      </c>
      <c r="H227" s="13">
        <v>4</v>
      </c>
      <c r="I227" s="13">
        <v>84.1</v>
      </c>
      <c r="J227" s="13">
        <f t="shared" si="33"/>
        <v>78.985</v>
      </c>
      <c r="K227" s="7">
        <v>222</v>
      </c>
      <c r="L227" s="7">
        <f>RANK($I227,$I$5:$I$327)</f>
        <v>239</v>
      </c>
      <c r="M227" s="7"/>
      <c r="N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="67" customFormat="1" ht="15" customHeight="1" spans="1:256">
      <c r="A228" s="7">
        <v>224</v>
      </c>
      <c r="B228" s="7" t="s">
        <v>311</v>
      </c>
      <c r="C228" s="60">
        <v>2010610270</v>
      </c>
      <c r="D228" s="12" t="s">
        <v>17</v>
      </c>
      <c r="E228" s="12" t="s">
        <v>18</v>
      </c>
      <c r="F228" s="12" t="s">
        <v>27</v>
      </c>
      <c r="G228" s="13">
        <v>47</v>
      </c>
      <c r="H228" s="13">
        <v>0</v>
      </c>
      <c r="I228" s="13">
        <v>84.6</v>
      </c>
      <c r="J228" s="13">
        <v>78.96</v>
      </c>
      <c r="K228" s="7">
        <v>223</v>
      </c>
      <c r="L228" s="7">
        <f>RANK($I228,$I$5:$I$327)</f>
        <v>228</v>
      </c>
      <c r="M228" s="7"/>
      <c r="N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="67" customFormat="1" ht="15" customHeight="1" spans="1:256">
      <c r="A229" s="7">
        <v>225</v>
      </c>
      <c r="B229" s="7" t="s">
        <v>312</v>
      </c>
      <c r="C229" s="60" t="s">
        <v>313</v>
      </c>
      <c r="D229" s="12" t="s">
        <v>17</v>
      </c>
      <c r="E229" s="12" t="s">
        <v>18</v>
      </c>
      <c r="F229" s="12" t="s">
        <v>22</v>
      </c>
      <c r="G229" s="13">
        <v>44</v>
      </c>
      <c r="H229" s="13">
        <v>0</v>
      </c>
      <c r="I229" s="13">
        <v>85.1</v>
      </c>
      <c r="J229" s="13">
        <f t="shared" ref="J229:J231" si="34">(G229+H229)*0.15+I229*0.85</f>
        <v>78.935</v>
      </c>
      <c r="K229" s="7">
        <v>224</v>
      </c>
      <c r="L229" s="7">
        <f>RANK($I229,$I$5:$I$327)</f>
        <v>207</v>
      </c>
      <c r="M229" s="7"/>
      <c r="N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="67" customFormat="1" ht="15" customHeight="1" spans="1:256">
      <c r="A230" s="7">
        <v>226</v>
      </c>
      <c r="B230" s="7" t="s">
        <v>314</v>
      </c>
      <c r="C230" s="60" t="s">
        <v>315</v>
      </c>
      <c r="D230" s="12" t="s">
        <v>17</v>
      </c>
      <c r="E230" s="12" t="s">
        <v>18</v>
      </c>
      <c r="F230" s="12" t="s">
        <v>22</v>
      </c>
      <c r="G230" s="13">
        <v>44</v>
      </c>
      <c r="H230" s="13">
        <v>0</v>
      </c>
      <c r="I230" s="13">
        <v>85</v>
      </c>
      <c r="J230" s="13">
        <f t="shared" si="34"/>
        <v>78.85</v>
      </c>
      <c r="K230" s="7">
        <v>225</v>
      </c>
      <c r="L230" s="7">
        <f>RANK($I230,$I$5:$I$327)</f>
        <v>214</v>
      </c>
      <c r="M230" s="7"/>
      <c r="N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="67" customFormat="1" ht="15" customHeight="1" spans="1:256">
      <c r="A231" s="7">
        <v>227</v>
      </c>
      <c r="B231" s="7" t="s">
        <v>316</v>
      </c>
      <c r="C231" s="60">
        <v>2010610346</v>
      </c>
      <c r="D231" s="12" t="s">
        <v>17</v>
      </c>
      <c r="E231" s="12" t="s">
        <v>18</v>
      </c>
      <c r="F231" s="12" t="s">
        <v>54</v>
      </c>
      <c r="G231" s="13">
        <v>44</v>
      </c>
      <c r="H231" s="13">
        <v>0</v>
      </c>
      <c r="I231" s="13">
        <v>85</v>
      </c>
      <c r="J231" s="13">
        <f t="shared" si="34"/>
        <v>78.85</v>
      </c>
      <c r="K231" s="7">
        <v>225</v>
      </c>
      <c r="L231" s="7">
        <f>RANK($I231,$I$5:$I$327)</f>
        <v>214</v>
      </c>
      <c r="M231" s="7"/>
      <c r="N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="67" customFormat="1" ht="15" customHeight="1" spans="1:256">
      <c r="A232" s="7">
        <v>228</v>
      </c>
      <c r="B232" s="7" t="s">
        <v>317</v>
      </c>
      <c r="C232" s="60" t="s">
        <v>318</v>
      </c>
      <c r="D232" s="12" t="s">
        <v>17</v>
      </c>
      <c r="E232" s="12" t="s">
        <v>18</v>
      </c>
      <c r="F232" s="12" t="s">
        <v>25</v>
      </c>
      <c r="G232" s="13">
        <v>43</v>
      </c>
      <c r="H232" s="13">
        <v>0</v>
      </c>
      <c r="I232" s="13">
        <v>85.1</v>
      </c>
      <c r="J232" s="13">
        <f>(G232+H232)*15%+I232*85%</f>
        <v>78.785</v>
      </c>
      <c r="K232" s="7">
        <v>227</v>
      </c>
      <c r="L232" s="7">
        <f>RANK($I232,$I$5:$I$327)</f>
        <v>207</v>
      </c>
      <c r="M232" s="7"/>
      <c r="N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="67" customFormat="1" ht="15" customHeight="1" spans="1:256">
      <c r="A233" s="7">
        <v>229</v>
      </c>
      <c r="B233" s="7" t="s">
        <v>319</v>
      </c>
      <c r="C233" s="60" t="s">
        <v>320</v>
      </c>
      <c r="D233" s="12" t="s">
        <v>17</v>
      </c>
      <c r="E233" s="12" t="s">
        <v>18</v>
      </c>
      <c r="F233" s="12" t="s">
        <v>25</v>
      </c>
      <c r="G233" s="13">
        <v>48</v>
      </c>
      <c r="H233" s="13">
        <v>0</v>
      </c>
      <c r="I233" s="13">
        <v>84.2</v>
      </c>
      <c r="J233" s="13">
        <f>(G233+H233)*15%+I233*85%</f>
        <v>78.77</v>
      </c>
      <c r="K233" s="7">
        <v>228</v>
      </c>
      <c r="L233" s="7">
        <f>RANK($I233,$I$5:$I$327)</f>
        <v>238</v>
      </c>
      <c r="M233" s="7"/>
      <c r="N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="67" customFormat="1" ht="15" customHeight="1" spans="1:256">
      <c r="A234" s="7">
        <v>230</v>
      </c>
      <c r="B234" s="7" t="s">
        <v>321</v>
      </c>
      <c r="C234" s="60">
        <v>2010610079</v>
      </c>
      <c r="D234" s="12" t="s">
        <v>17</v>
      </c>
      <c r="E234" s="12" t="s">
        <v>18</v>
      </c>
      <c r="F234" s="12" t="s">
        <v>40</v>
      </c>
      <c r="G234" s="13">
        <v>42</v>
      </c>
      <c r="H234" s="13">
        <v>2</v>
      </c>
      <c r="I234" s="13">
        <v>84.8</v>
      </c>
      <c r="J234" s="13">
        <v>78.68</v>
      </c>
      <c r="K234" s="7">
        <v>229</v>
      </c>
      <c r="L234" s="7">
        <f>RANK($I234,$I$5:$I$327)</f>
        <v>220</v>
      </c>
      <c r="M234" s="7"/>
      <c r="N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="67" customFormat="1" ht="15" customHeight="1" spans="1:256">
      <c r="A235" s="7">
        <v>231</v>
      </c>
      <c r="B235" s="7" t="s">
        <v>322</v>
      </c>
      <c r="C235" s="60">
        <v>2010610052</v>
      </c>
      <c r="D235" s="12" t="s">
        <v>17</v>
      </c>
      <c r="E235" s="12" t="s">
        <v>18</v>
      </c>
      <c r="F235" s="12" t="s">
        <v>19</v>
      </c>
      <c r="G235" s="13">
        <v>40</v>
      </c>
      <c r="H235" s="13">
        <v>0</v>
      </c>
      <c r="I235" s="13">
        <v>85.5</v>
      </c>
      <c r="J235" s="13">
        <f t="shared" ref="J235:J237" si="35">(G235+H235)*0.15+I235*0.85</f>
        <v>78.675</v>
      </c>
      <c r="K235" s="7">
        <v>230</v>
      </c>
      <c r="L235" s="7">
        <f>RANK($I235,$I$5:$I$327)</f>
        <v>192</v>
      </c>
      <c r="M235" s="7"/>
      <c r="N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="67" customFormat="1" ht="15" customHeight="1" spans="1:256">
      <c r="A236" s="7">
        <v>232</v>
      </c>
      <c r="B236" s="7" t="s">
        <v>323</v>
      </c>
      <c r="C236" s="60">
        <v>2010610266</v>
      </c>
      <c r="D236" s="12" t="s">
        <v>17</v>
      </c>
      <c r="E236" s="12" t="s">
        <v>18</v>
      </c>
      <c r="F236" s="12" t="s">
        <v>19</v>
      </c>
      <c r="G236" s="13">
        <v>42</v>
      </c>
      <c r="H236" s="13">
        <v>0</v>
      </c>
      <c r="I236" s="13">
        <v>85.1</v>
      </c>
      <c r="J236" s="13">
        <f t="shared" si="35"/>
        <v>78.635</v>
      </c>
      <c r="K236" s="7">
        <v>231</v>
      </c>
      <c r="L236" s="7">
        <f>RANK($I236,$I$5:$I$327)</f>
        <v>207</v>
      </c>
      <c r="M236" s="7"/>
      <c r="N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="67" customFormat="1" ht="15" customHeight="1" spans="1:256">
      <c r="A237" s="7">
        <v>233</v>
      </c>
      <c r="B237" s="7" t="s">
        <v>324</v>
      </c>
      <c r="C237" s="60" t="s">
        <v>325</v>
      </c>
      <c r="D237" s="12" t="s">
        <v>17</v>
      </c>
      <c r="E237" s="12" t="s">
        <v>18</v>
      </c>
      <c r="F237" s="12" t="s">
        <v>22</v>
      </c>
      <c r="G237" s="13">
        <v>42</v>
      </c>
      <c r="H237" s="13">
        <v>0</v>
      </c>
      <c r="I237" s="13">
        <v>85.1</v>
      </c>
      <c r="J237" s="13">
        <f t="shared" si="35"/>
        <v>78.635</v>
      </c>
      <c r="K237" s="7">
        <v>231</v>
      </c>
      <c r="L237" s="7">
        <f>RANK($I237,$I$5:$I$327)</f>
        <v>207</v>
      </c>
      <c r="M237" s="7"/>
      <c r="N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="67" customFormat="1" ht="15" customHeight="1" spans="1:256">
      <c r="A238" s="7">
        <v>234</v>
      </c>
      <c r="B238" s="7" t="s">
        <v>326</v>
      </c>
      <c r="C238" s="60">
        <v>2010610347</v>
      </c>
      <c r="D238" s="12" t="s">
        <v>17</v>
      </c>
      <c r="E238" s="12" t="s">
        <v>18</v>
      </c>
      <c r="F238" s="12" t="s">
        <v>27</v>
      </c>
      <c r="G238" s="13">
        <v>46</v>
      </c>
      <c r="H238" s="13">
        <v>0</v>
      </c>
      <c r="I238" s="13">
        <v>84.4</v>
      </c>
      <c r="J238" s="13">
        <f>($H238+$G238)*0.15+$I238*0.85</f>
        <v>78.64</v>
      </c>
      <c r="K238" s="7">
        <v>233</v>
      </c>
      <c r="L238" s="7">
        <f>RANK($I238,$I$5:$I$327)</f>
        <v>231</v>
      </c>
      <c r="M238" s="7"/>
      <c r="N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="67" customFormat="1" ht="15" customHeight="1" spans="1:256">
      <c r="A239" s="7">
        <v>235</v>
      </c>
      <c r="B239" s="7" t="s">
        <v>327</v>
      </c>
      <c r="C239" s="60">
        <v>2010610035</v>
      </c>
      <c r="D239" s="12" t="s">
        <v>17</v>
      </c>
      <c r="E239" s="12" t="s">
        <v>18</v>
      </c>
      <c r="F239" s="12" t="s">
        <v>40</v>
      </c>
      <c r="G239" s="13">
        <v>45</v>
      </c>
      <c r="H239" s="13">
        <v>1</v>
      </c>
      <c r="I239" s="13">
        <v>84.4</v>
      </c>
      <c r="J239" s="13">
        <v>78.64</v>
      </c>
      <c r="K239" s="7">
        <v>234</v>
      </c>
      <c r="L239" s="7">
        <f>RANK($I239,$I$5:$I$327)</f>
        <v>231</v>
      </c>
      <c r="M239" s="7"/>
      <c r="N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="67" customFormat="1" ht="15" customHeight="1" spans="1:256">
      <c r="A240" s="7">
        <v>236</v>
      </c>
      <c r="B240" s="7" t="s">
        <v>328</v>
      </c>
      <c r="C240" s="60">
        <v>2010610193</v>
      </c>
      <c r="D240" s="12" t="s">
        <v>17</v>
      </c>
      <c r="E240" s="12" t="s">
        <v>18</v>
      </c>
      <c r="F240" s="12" t="s">
        <v>54</v>
      </c>
      <c r="G240" s="13">
        <v>50</v>
      </c>
      <c r="H240" s="13">
        <v>3</v>
      </c>
      <c r="I240" s="13">
        <v>83.1</v>
      </c>
      <c r="J240" s="13">
        <f t="shared" ref="J240:J245" si="36">(G240+H240)*0.15+I240*0.85</f>
        <v>78.585</v>
      </c>
      <c r="K240" s="7">
        <v>235</v>
      </c>
      <c r="L240" s="7">
        <f>RANK($I240,$I$5:$I$327)</f>
        <v>257</v>
      </c>
      <c r="M240" s="7"/>
      <c r="N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="67" customFormat="1" ht="15" customHeight="1" spans="1:256">
      <c r="A241" s="7">
        <v>237</v>
      </c>
      <c r="B241" s="7" t="s">
        <v>329</v>
      </c>
      <c r="C241" s="60">
        <v>2010610107</v>
      </c>
      <c r="D241" s="12" t="s">
        <v>17</v>
      </c>
      <c r="E241" s="12" t="s">
        <v>18</v>
      </c>
      <c r="F241" s="12" t="s">
        <v>37</v>
      </c>
      <c r="G241" s="13">
        <v>41</v>
      </c>
      <c r="H241" s="13">
        <v>0</v>
      </c>
      <c r="I241" s="13">
        <v>85.1</v>
      </c>
      <c r="J241" s="13">
        <f t="shared" si="36"/>
        <v>78.485</v>
      </c>
      <c r="K241" s="7">
        <v>236</v>
      </c>
      <c r="L241" s="7">
        <f>RANK($I241,$I$5:$I$327)</f>
        <v>207</v>
      </c>
      <c r="M241" s="7"/>
      <c r="N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="67" customFormat="1" ht="15" customHeight="1" spans="1:256">
      <c r="A242" s="7">
        <v>238</v>
      </c>
      <c r="B242" s="7" t="s">
        <v>330</v>
      </c>
      <c r="C242" s="60">
        <v>2010610060</v>
      </c>
      <c r="D242" s="12" t="s">
        <v>17</v>
      </c>
      <c r="E242" s="12" t="s">
        <v>18</v>
      </c>
      <c r="F242" s="12" t="s">
        <v>19</v>
      </c>
      <c r="G242" s="13">
        <v>42</v>
      </c>
      <c r="H242" s="13">
        <v>0</v>
      </c>
      <c r="I242" s="13">
        <v>84.9</v>
      </c>
      <c r="J242" s="13">
        <f t="shared" si="36"/>
        <v>78.465</v>
      </c>
      <c r="K242" s="7">
        <v>237</v>
      </c>
      <c r="L242" s="7">
        <f>RANK($I242,$I$5:$I$327)</f>
        <v>218</v>
      </c>
      <c r="M242" s="7"/>
      <c r="N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="67" customFormat="1" ht="15" customHeight="1" spans="1:256">
      <c r="A243" s="7">
        <v>239</v>
      </c>
      <c r="B243" s="7" t="s">
        <v>331</v>
      </c>
      <c r="C243" s="60" t="s">
        <v>332</v>
      </c>
      <c r="D243" s="12" t="s">
        <v>17</v>
      </c>
      <c r="E243" s="12" t="s">
        <v>18</v>
      </c>
      <c r="F243" s="12" t="s">
        <v>22</v>
      </c>
      <c r="G243" s="13">
        <v>42</v>
      </c>
      <c r="H243" s="13">
        <v>0</v>
      </c>
      <c r="I243" s="13">
        <v>84.7</v>
      </c>
      <c r="J243" s="13">
        <f t="shared" si="36"/>
        <v>78.295</v>
      </c>
      <c r="K243" s="7">
        <v>238</v>
      </c>
      <c r="L243" s="7">
        <f>RANK($I243,$I$5:$I$327)</f>
        <v>224</v>
      </c>
      <c r="M243" s="7"/>
      <c r="N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="67" customFormat="1" ht="15" customHeight="1" spans="1:256">
      <c r="A244" s="7">
        <v>240</v>
      </c>
      <c r="B244" s="7" t="s">
        <v>333</v>
      </c>
      <c r="C244" s="60" t="s">
        <v>334</v>
      </c>
      <c r="D244" s="12" t="s">
        <v>17</v>
      </c>
      <c r="E244" s="12" t="s">
        <v>18</v>
      </c>
      <c r="F244" s="12" t="s">
        <v>22</v>
      </c>
      <c r="G244" s="13">
        <v>42</v>
      </c>
      <c r="H244" s="13">
        <v>0</v>
      </c>
      <c r="I244" s="13">
        <v>84.7</v>
      </c>
      <c r="J244" s="13">
        <f t="shared" si="36"/>
        <v>78.295</v>
      </c>
      <c r="K244" s="7">
        <v>238</v>
      </c>
      <c r="L244" s="7">
        <f>RANK($I244,$I$5:$I$327)</f>
        <v>224</v>
      </c>
      <c r="M244" s="7"/>
      <c r="N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="67" customFormat="1" ht="15" customHeight="1" spans="1:256">
      <c r="A245" s="7">
        <v>241</v>
      </c>
      <c r="B245" s="7" t="s">
        <v>335</v>
      </c>
      <c r="C245" s="60" t="s">
        <v>336</v>
      </c>
      <c r="D245" s="12" t="s">
        <v>17</v>
      </c>
      <c r="E245" s="12" t="s">
        <v>18</v>
      </c>
      <c r="F245" s="12" t="s">
        <v>22</v>
      </c>
      <c r="G245" s="13">
        <v>42</v>
      </c>
      <c r="H245" s="13">
        <v>0</v>
      </c>
      <c r="I245" s="13">
        <v>84.7</v>
      </c>
      <c r="J245" s="13">
        <f t="shared" si="36"/>
        <v>78.295</v>
      </c>
      <c r="K245" s="7">
        <v>238</v>
      </c>
      <c r="L245" s="7">
        <f>RANK($I245,$I$5:$I$327)</f>
        <v>224</v>
      </c>
      <c r="M245" s="7"/>
      <c r="N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="67" customFormat="1" ht="15" customHeight="1" spans="1:256">
      <c r="A246" s="7">
        <v>242</v>
      </c>
      <c r="B246" s="7" t="s">
        <v>337</v>
      </c>
      <c r="C246" s="60">
        <v>2010610330</v>
      </c>
      <c r="D246" s="12" t="s">
        <v>17</v>
      </c>
      <c r="E246" s="12" t="s">
        <v>18</v>
      </c>
      <c r="F246" s="12" t="s">
        <v>27</v>
      </c>
      <c r="G246" s="13">
        <v>40</v>
      </c>
      <c r="H246" s="13">
        <v>0</v>
      </c>
      <c r="I246" s="13">
        <v>85</v>
      </c>
      <c r="J246" s="13">
        <v>78.25</v>
      </c>
      <c r="K246" s="7">
        <v>241</v>
      </c>
      <c r="L246" s="7">
        <f>RANK($I246,$I$5:$I$327)</f>
        <v>214</v>
      </c>
      <c r="M246" s="7"/>
      <c r="N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="67" customFormat="1" ht="15" customHeight="1" spans="1:256">
      <c r="A247" s="7">
        <v>243</v>
      </c>
      <c r="B247" s="7" t="s">
        <v>338</v>
      </c>
      <c r="C247" s="60">
        <v>2010610229</v>
      </c>
      <c r="D247" s="12" t="s">
        <v>17</v>
      </c>
      <c r="E247" s="12" t="s">
        <v>18</v>
      </c>
      <c r="F247" s="12" t="s">
        <v>40</v>
      </c>
      <c r="G247" s="13">
        <v>40</v>
      </c>
      <c r="H247" s="13">
        <v>0</v>
      </c>
      <c r="I247" s="13">
        <v>84.8</v>
      </c>
      <c r="J247" s="13">
        <v>78.08</v>
      </c>
      <c r="K247" s="7">
        <v>242</v>
      </c>
      <c r="L247" s="7">
        <f>RANK($I247,$I$5:$I$327)</f>
        <v>220</v>
      </c>
      <c r="M247" s="7"/>
      <c r="N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="67" customFormat="1" ht="15" customHeight="1" spans="1:256">
      <c r="A248" s="7">
        <v>244</v>
      </c>
      <c r="B248" s="7" t="s">
        <v>339</v>
      </c>
      <c r="C248" s="60" t="s">
        <v>340</v>
      </c>
      <c r="D248" s="12" t="s">
        <v>17</v>
      </c>
      <c r="E248" s="12" t="s">
        <v>18</v>
      </c>
      <c r="F248" s="12" t="s">
        <v>22</v>
      </c>
      <c r="G248" s="13">
        <v>49</v>
      </c>
      <c r="H248" s="13">
        <v>4</v>
      </c>
      <c r="I248" s="13">
        <v>82.5</v>
      </c>
      <c r="J248" s="13">
        <f t="shared" ref="J248:J253" si="37">(G248+H248)*0.15+I248*0.85</f>
        <v>78.075</v>
      </c>
      <c r="K248" s="7">
        <v>243</v>
      </c>
      <c r="L248" s="7">
        <f>RANK($I248,$I$5:$I$327)</f>
        <v>266</v>
      </c>
      <c r="M248" s="7"/>
      <c r="N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="67" customFormat="1" ht="15" customHeight="1" spans="1:256">
      <c r="A249" s="7">
        <v>245</v>
      </c>
      <c r="B249" s="7" t="s">
        <v>341</v>
      </c>
      <c r="C249" s="60">
        <v>2010610041</v>
      </c>
      <c r="D249" s="12" t="s">
        <v>17</v>
      </c>
      <c r="E249" s="12" t="s">
        <v>18</v>
      </c>
      <c r="F249" s="12" t="s">
        <v>19</v>
      </c>
      <c r="G249" s="13">
        <v>45</v>
      </c>
      <c r="H249" s="13">
        <v>0</v>
      </c>
      <c r="I249" s="13">
        <v>83.9</v>
      </c>
      <c r="J249" s="13">
        <f t="shared" si="37"/>
        <v>78.065</v>
      </c>
      <c r="K249" s="7">
        <v>244</v>
      </c>
      <c r="L249" s="7">
        <f>RANK($I249,$I$5:$I$327)</f>
        <v>242</v>
      </c>
      <c r="M249" s="7"/>
      <c r="N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="67" customFormat="1" ht="15" customHeight="1" spans="1:256">
      <c r="A250" s="7">
        <v>246</v>
      </c>
      <c r="B250" s="7" t="s">
        <v>342</v>
      </c>
      <c r="C250" s="60">
        <v>2010610173</v>
      </c>
      <c r="D250" s="12" t="s">
        <v>17</v>
      </c>
      <c r="E250" s="12" t="s">
        <v>18</v>
      </c>
      <c r="F250" s="12" t="s">
        <v>40</v>
      </c>
      <c r="G250" s="13">
        <v>45</v>
      </c>
      <c r="H250" s="13">
        <v>0.5</v>
      </c>
      <c r="I250" s="13">
        <v>83.6</v>
      </c>
      <c r="J250" s="13">
        <v>77.885</v>
      </c>
      <c r="K250" s="7">
        <v>245</v>
      </c>
      <c r="L250" s="7">
        <f>RANK($I250,$I$5:$I$327)</f>
        <v>248</v>
      </c>
      <c r="M250" s="7"/>
      <c r="N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="67" customFormat="1" ht="15" customHeight="1" spans="1:256">
      <c r="A251" s="7">
        <v>247</v>
      </c>
      <c r="B251" s="7" t="s">
        <v>343</v>
      </c>
      <c r="C251" s="60">
        <v>2010610095</v>
      </c>
      <c r="D251" s="12" t="s">
        <v>17</v>
      </c>
      <c r="E251" s="12" t="s">
        <v>18</v>
      </c>
      <c r="F251" s="12" t="s">
        <v>37</v>
      </c>
      <c r="G251" s="13">
        <v>46</v>
      </c>
      <c r="H251" s="13">
        <v>0</v>
      </c>
      <c r="I251" s="13">
        <v>83.51</v>
      </c>
      <c r="J251" s="13">
        <f t="shared" si="37"/>
        <v>77.8835</v>
      </c>
      <c r="K251" s="7">
        <v>246</v>
      </c>
      <c r="L251" s="7">
        <f>RANK($I251,$I$5:$I$327)</f>
        <v>251</v>
      </c>
      <c r="M251" s="7"/>
      <c r="N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="67" customFormat="1" ht="15" customHeight="1" spans="1:256">
      <c r="A252" s="7">
        <v>248</v>
      </c>
      <c r="B252" s="7" t="s">
        <v>344</v>
      </c>
      <c r="C252" s="60">
        <v>2010610158</v>
      </c>
      <c r="D252" s="12" t="s">
        <v>17</v>
      </c>
      <c r="E252" s="12" t="s">
        <v>18</v>
      </c>
      <c r="F252" s="12" t="s">
        <v>54</v>
      </c>
      <c r="G252" s="13">
        <v>44</v>
      </c>
      <c r="H252" s="13">
        <v>0.6</v>
      </c>
      <c r="I252" s="13">
        <v>83.6</v>
      </c>
      <c r="J252" s="13">
        <f t="shared" si="37"/>
        <v>77.75</v>
      </c>
      <c r="K252" s="7">
        <v>247</v>
      </c>
      <c r="L252" s="7">
        <f>RANK($I252,$I$5:$I$327)</f>
        <v>248</v>
      </c>
      <c r="M252" s="7"/>
      <c r="N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="67" customFormat="1" ht="15" customHeight="1" spans="1:256">
      <c r="A253" s="7">
        <v>249</v>
      </c>
      <c r="B253" s="7" t="s">
        <v>345</v>
      </c>
      <c r="C253" s="60">
        <v>2010610200</v>
      </c>
      <c r="D253" s="12" t="s">
        <v>17</v>
      </c>
      <c r="E253" s="12" t="s">
        <v>18</v>
      </c>
      <c r="F253" s="12" t="s">
        <v>37</v>
      </c>
      <c r="G253" s="13">
        <v>46</v>
      </c>
      <c r="H253" s="13">
        <v>0</v>
      </c>
      <c r="I253" s="13">
        <v>83.35</v>
      </c>
      <c r="J253" s="13">
        <f t="shared" si="37"/>
        <v>77.7475</v>
      </c>
      <c r="K253" s="7">
        <v>248</v>
      </c>
      <c r="L253" s="7">
        <f>RANK($I253,$I$5:$I$327)</f>
        <v>254</v>
      </c>
      <c r="M253" s="7"/>
      <c r="N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="67" customFormat="1" ht="15" customHeight="1" spans="1:256">
      <c r="A254" s="7">
        <v>250</v>
      </c>
      <c r="B254" s="7" t="s">
        <v>346</v>
      </c>
      <c r="C254" s="60" t="s">
        <v>347</v>
      </c>
      <c r="D254" s="12" t="s">
        <v>17</v>
      </c>
      <c r="E254" s="12" t="s">
        <v>18</v>
      </c>
      <c r="F254" s="12" t="s">
        <v>25</v>
      </c>
      <c r="G254" s="13">
        <v>44</v>
      </c>
      <c r="H254" s="13">
        <v>0</v>
      </c>
      <c r="I254" s="13">
        <v>83.7</v>
      </c>
      <c r="J254" s="13">
        <f>(G254+H254)*15%+I254*85%</f>
        <v>77.745</v>
      </c>
      <c r="K254" s="7">
        <v>249</v>
      </c>
      <c r="L254" s="7">
        <f>RANK($I254,$I$5:$I$327)</f>
        <v>247</v>
      </c>
      <c r="M254" s="7"/>
      <c r="N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="67" customFormat="1" ht="15" customHeight="1" spans="1:256">
      <c r="A255" s="7">
        <v>251</v>
      </c>
      <c r="B255" s="7" t="s">
        <v>348</v>
      </c>
      <c r="C255" s="60">
        <v>2010610366</v>
      </c>
      <c r="D255" s="12" t="s">
        <v>17</v>
      </c>
      <c r="E255" s="12" t="s">
        <v>18</v>
      </c>
      <c r="F255" s="12" t="s">
        <v>54</v>
      </c>
      <c r="G255" s="13">
        <v>41</v>
      </c>
      <c r="H255" s="13">
        <v>0.5</v>
      </c>
      <c r="I255" s="13">
        <v>84.1</v>
      </c>
      <c r="J255" s="13">
        <f t="shared" ref="J255:J261" si="38">(G255+H255)*0.15+I255*0.85</f>
        <v>77.71</v>
      </c>
      <c r="K255" s="7">
        <v>250</v>
      </c>
      <c r="L255" s="7">
        <f>RANK($I255,$I$5:$I$327)</f>
        <v>239</v>
      </c>
      <c r="M255" s="7"/>
      <c r="N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="67" customFormat="1" ht="15" customHeight="1" spans="1:256">
      <c r="A256" s="7">
        <v>252</v>
      </c>
      <c r="B256" s="7" t="s">
        <v>349</v>
      </c>
      <c r="C256" s="60">
        <v>2010610349</v>
      </c>
      <c r="D256" s="12" t="s">
        <v>17</v>
      </c>
      <c r="E256" s="12" t="s">
        <v>18</v>
      </c>
      <c r="F256" s="12" t="s">
        <v>40</v>
      </c>
      <c r="G256" s="13">
        <v>48</v>
      </c>
      <c r="H256" s="13">
        <v>1</v>
      </c>
      <c r="I256" s="13">
        <v>82.7</v>
      </c>
      <c r="J256" s="13">
        <v>77.645</v>
      </c>
      <c r="K256" s="7">
        <v>251</v>
      </c>
      <c r="L256" s="7">
        <f>RANK($I256,$I$5:$I$327)</f>
        <v>263</v>
      </c>
      <c r="M256" s="7"/>
      <c r="N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="67" customFormat="1" ht="15" customHeight="1" spans="1:256">
      <c r="A257" s="7">
        <v>253</v>
      </c>
      <c r="B257" s="7" t="s">
        <v>350</v>
      </c>
      <c r="C257" s="60">
        <v>2010610276</v>
      </c>
      <c r="D257" s="12" t="s">
        <v>17</v>
      </c>
      <c r="E257" s="12" t="s">
        <v>18</v>
      </c>
      <c r="F257" s="12" t="s">
        <v>40</v>
      </c>
      <c r="G257" s="13">
        <v>54</v>
      </c>
      <c r="H257" s="13">
        <v>0</v>
      </c>
      <c r="I257" s="13">
        <v>81.8</v>
      </c>
      <c r="J257" s="13">
        <f>($H257+$G257)*0.15+$I257*0.85</f>
        <v>77.63</v>
      </c>
      <c r="K257" s="7">
        <v>252</v>
      </c>
      <c r="L257" s="7">
        <f>RANK($I257,$I$5:$I$327)</f>
        <v>280</v>
      </c>
      <c r="M257" s="7"/>
      <c r="N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="67" customFormat="1" ht="15" customHeight="1" spans="1:256">
      <c r="A258" s="7">
        <v>254</v>
      </c>
      <c r="B258" s="7" t="s">
        <v>351</v>
      </c>
      <c r="C258" s="60">
        <v>2010610113</v>
      </c>
      <c r="D258" s="12" t="s">
        <v>17</v>
      </c>
      <c r="E258" s="12" t="s">
        <v>18</v>
      </c>
      <c r="F258" s="12" t="s">
        <v>37</v>
      </c>
      <c r="G258" s="13">
        <v>51</v>
      </c>
      <c r="H258" s="13">
        <v>3</v>
      </c>
      <c r="I258" s="13">
        <v>81.8</v>
      </c>
      <c r="J258" s="13">
        <f t="shared" si="38"/>
        <v>77.63</v>
      </c>
      <c r="K258" s="7">
        <v>253</v>
      </c>
      <c r="L258" s="7">
        <f>RANK($I258,$I$5:$I$327)</f>
        <v>280</v>
      </c>
      <c r="M258" s="7"/>
      <c r="N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="67" customFormat="1" ht="15" customHeight="1" spans="1:256">
      <c r="A259" s="7">
        <v>255</v>
      </c>
      <c r="B259" s="7" t="s">
        <v>352</v>
      </c>
      <c r="C259" s="60" t="s">
        <v>353</v>
      </c>
      <c r="D259" s="12" t="s">
        <v>17</v>
      </c>
      <c r="E259" s="12" t="s">
        <v>18</v>
      </c>
      <c r="F259" s="12" t="s">
        <v>25</v>
      </c>
      <c r="G259" s="13">
        <v>41</v>
      </c>
      <c r="H259" s="13">
        <v>0.1</v>
      </c>
      <c r="I259" s="13">
        <v>83.9</v>
      </c>
      <c r="J259" s="13">
        <f>(G259+H259)*15%+I259*85%</f>
        <v>77.48</v>
      </c>
      <c r="K259" s="7">
        <v>254</v>
      </c>
      <c r="L259" s="7">
        <f>RANK($I259,$I$5:$I$327)</f>
        <v>242</v>
      </c>
      <c r="M259" s="7"/>
      <c r="N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="67" customFormat="1" ht="15" customHeight="1" spans="1:256">
      <c r="A260" s="7">
        <v>256</v>
      </c>
      <c r="B260" s="7" t="s">
        <v>354</v>
      </c>
      <c r="C260" s="60" t="s">
        <v>355</v>
      </c>
      <c r="D260" s="12" t="s">
        <v>17</v>
      </c>
      <c r="E260" s="12" t="s">
        <v>18</v>
      </c>
      <c r="F260" s="12" t="s">
        <v>22</v>
      </c>
      <c r="G260" s="13">
        <v>44</v>
      </c>
      <c r="H260" s="13">
        <v>0</v>
      </c>
      <c r="I260" s="13">
        <v>83.3</v>
      </c>
      <c r="J260" s="13">
        <f t="shared" si="38"/>
        <v>77.405</v>
      </c>
      <c r="K260" s="7">
        <v>255</v>
      </c>
      <c r="L260" s="7">
        <f>RANK($I260,$I$5:$I$327)</f>
        <v>255</v>
      </c>
      <c r="M260" s="7"/>
      <c r="N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="67" customFormat="1" ht="15" customHeight="1" spans="1:256">
      <c r="A261" s="7">
        <v>257</v>
      </c>
      <c r="B261" s="7" t="s">
        <v>356</v>
      </c>
      <c r="C261" s="60">
        <v>2010610147</v>
      </c>
      <c r="D261" s="12" t="s">
        <v>17</v>
      </c>
      <c r="E261" s="12" t="s">
        <v>18</v>
      </c>
      <c r="F261" s="12" t="s">
        <v>37</v>
      </c>
      <c r="G261" s="13">
        <v>41</v>
      </c>
      <c r="H261" s="13">
        <v>0</v>
      </c>
      <c r="I261" s="13">
        <v>83.8</v>
      </c>
      <c r="J261" s="13">
        <f t="shared" si="38"/>
        <v>77.38</v>
      </c>
      <c r="K261" s="7">
        <v>256</v>
      </c>
      <c r="L261" s="7">
        <f>RANK($I261,$I$5:$I$327)</f>
        <v>244</v>
      </c>
      <c r="M261" s="7"/>
      <c r="N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="67" customFormat="1" ht="15" customHeight="1" spans="1:256">
      <c r="A262" s="7">
        <v>258</v>
      </c>
      <c r="B262" s="7" t="s">
        <v>357</v>
      </c>
      <c r="C262" s="60">
        <v>2010610011</v>
      </c>
      <c r="D262" s="12" t="s">
        <v>17</v>
      </c>
      <c r="E262" s="12" t="s">
        <v>18</v>
      </c>
      <c r="F262" s="12" t="s">
        <v>40</v>
      </c>
      <c r="G262" s="13">
        <v>44</v>
      </c>
      <c r="H262" s="13">
        <v>1</v>
      </c>
      <c r="I262" s="13">
        <v>83.08</v>
      </c>
      <c r="J262" s="13">
        <f>($H262+$G262)*0.15+$I262*0.85</f>
        <v>77.368</v>
      </c>
      <c r="K262" s="7">
        <v>257</v>
      </c>
      <c r="L262" s="7">
        <f>RANK($I262,$I$5:$I$327)</f>
        <v>258</v>
      </c>
      <c r="M262" s="7"/>
      <c r="N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="67" customFormat="1" ht="15" customHeight="1" spans="1:256">
      <c r="A263" s="7">
        <v>259</v>
      </c>
      <c r="B263" s="7" t="s">
        <v>358</v>
      </c>
      <c r="C263" s="60">
        <v>2010610007</v>
      </c>
      <c r="D263" s="12" t="s">
        <v>17</v>
      </c>
      <c r="E263" s="12" t="s">
        <v>18</v>
      </c>
      <c r="F263" s="12" t="s">
        <v>19</v>
      </c>
      <c r="G263" s="13">
        <v>38</v>
      </c>
      <c r="H263" s="13">
        <v>0</v>
      </c>
      <c r="I263" s="13">
        <v>84.3</v>
      </c>
      <c r="J263" s="13">
        <f t="shared" ref="J263:J266" si="39">(G263+H263)*0.15+I263*0.85</f>
        <v>77.355</v>
      </c>
      <c r="K263" s="7">
        <v>258</v>
      </c>
      <c r="L263" s="7">
        <f>RANK($I263,$I$5:$I$327)</f>
        <v>234</v>
      </c>
      <c r="M263" s="7"/>
      <c r="N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="67" customFormat="1" ht="15" customHeight="1" spans="1:256">
      <c r="A264" s="7">
        <v>260</v>
      </c>
      <c r="B264" s="7" t="s">
        <v>359</v>
      </c>
      <c r="C264" s="60">
        <v>2010610023</v>
      </c>
      <c r="D264" s="12" t="s">
        <v>17</v>
      </c>
      <c r="E264" s="12" t="s">
        <v>18</v>
      </c>
      <c r="F264" s="12" t="s">
        <v>54</v>
      </c>
      <c r="G264" s="13">
        <v>51.5</v>
      </c>
      <c r="H264" s="13">
        <v>0</v>
      </c>
      <c r="I264" s="13">
        <v>81.8</v>
      </c>
      <c r="J264" s="13">
        <f t="shared" si="39"/>
        <v>77.255</v>
      </c>
      <c r="K264" s="7">
        <v>259</v>
      </c>
      <c r="L264" s="7">
        <f>RANK($I264,$I$5:$I$327)</f>
        <v>280</v>
      </c>
      <c r="M264" s="7"/>
      <c r="N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="67" customFormat="1" ht="15" customHeight="1" spans="1:256">
      <c r="A265" s="7">
        <v>261</v>
      </c>
      <c r="B265" s="7" t="s">
        <v>360</v>
      </c>
      <c r="C265" s="60">
        <v>2010610240</v>
      </c>
      <c r="D265" s="12" t="s">
        <v>17</v>
      </c>
      <c r="E265" s="12" t="s">
        <v>18</v>
      </c>
      <c r="F265" s="12" t="s">
        <v>37</v>
      </c>
      <c r="G265" s="13">
        <v>36</v>
      </c>
      <c r="H265" s="13">
        <v>0</v>
      </c>
      <c r="I265" s="13">
        <v>84.5</v>
      </c>
      <c r="J265" s="13">
        <f t="shared" si="39"/>
        <v>77.225</v>
      </c>
      <c r="K265" s="7">
        <v>260</v>
      </c>
      <c r="L265" s="7">
        <f>RANK($I265,$I$5:$I$327)</f>
        <v>230</v>
      </c>
      <c r="M265" s="7"/>
      <c r="N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="67" customFormat="1" ht="15" customHeight="1" spans="1:256">
      <c r="A266" s="7">
        <v>262</v>
      </c>
      <c r="B266" s="7" t="s">
        <v>361</v>
      </c>
      <c r="C266" s="60">
        <v>2010610329</v>
      </c>
      <c r="D266" s="12" t="s">
        <v>17</v>
      </c>
      <c r="E266" s="12" t="s">
        <v>18</v>
      </c>
      <c r="F266" s="12" t="s">
        <v>54</v>
      </c>
      <c r="G266" s="13">
        <v>41</v>
      </c>
      <c r="H266" s="13">
        <v>0</v>
      </c>
      <c r="I266" s="13">
        <v>83.6</v>
      </c>
      <c r="J266" s="13">
        <f t="shared" si="39"/>
        <v>77.21</v>
      </c>
      <c r="K266" s="7">
        <v>261</v>
      </c>
      <c r="L266" s="7">
        <f>RANK($I266,$I$5:$I$327)</f>
        <v>248</v>
      </c>
      <c r="M266" s="7"/>
      <c r="N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="67" customFormat="1" ht="15" customHeight="1" spans="1:256">
      <c r="A267" s="7">
        <v>263</v>
      </c>
      <c r="B267" s="7" t="s">
        <v>362</v>
      </c>
      <c r="C267" s="60">
        <v>2010610232</v>
      </c>
      <c r="D267" s="12" t="s">
        <v>17</v>
      </c>
      <c r="E267" s="12" t="s">
        <v>18</v>
      </c>
      <c r="F267" s="12" t="s">
        <v>27</v>
      </c>
      <c r="G267" s="13">
        <v>50</v>
      </c>
      <c r="H267" s="13">
        <v>0</v>
      </c>
      <c r="I267" s="13">
        <v>82</v>
      </c>
      <c r="J267" s="13">
        <v>77.2</v>
      </c>
      <c r="K267" s="7">
        <v>262</v>
      </c>
      <c r="L267" s="7">
        <f>RANK($I267,$I$5:$I$327)</f>
        <v>278</v>
      </c>
      <c r="M267" s="7"/>
      <c r="N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="67" customFormat="1" ht="15" customHeight="1" spans="1:256">
      <c r="A268" s="7">
        <v>264</v>
      </c>
      <c r="B268" s="7" t="s">
        <v>363</v>
      </c>
      <c r="C268" s="60" t="s">
        <v>364</v>
      </c>
      <c r="D268" s="12" t="s">
        <v>17</v>
      </c>
      <c r="E268" s="12" t="s">
        <v>18</v>
      </c>
      <c r="F268" s="12" t="s">
        <v>22</v>
      </c>
      <c r="G268" s="13">
        <v>45</v>
      </c>
      <c r="H268" s="13">
        <v>2</v>
      </c>
      <c r="I268" s="13">
        <v>82.5</v>
      </c>
      <c r="J268" s="13">
        <f t="shared" ref="J268:J272" si="40">(G268+H268)*0.15+I268*0.85</f>
        <v>77.175</v>
      </c>
      <c r="K268" s="7">
        <v>263</v>
      </c>
      <c r="L268" s="7">
        <f>RANK($I268,$I$5:$I$327)</f>
        <v>266</v>
      </c>
      <c r="M268" s="7"/>
      <c r="N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="67" customFormat="1" ht="15" customHeight="1" spans="1:256">
      <c r="A269" s="7">
        <v>265</v>
      </c>
      <c r="B269" s="7" t="s">
        <v>365</v>
      </c>
      <c r="C269" s="60">
        <v>2010610249</v>
      </c>
      <c r="D269" s="12" t="s">
        <v>17</v>
      </c>
      <c r="E269" s="12" t="s">
        <v>18</v>
      </c>
      <c r="F269" s="12" t="s">
        <v>54</v>
      </c>
      <c r="G269" s="13">
        <v>44</v>
      </c>
      <c r="H269" s="13">
        <v>0.3</v>
      </c>
      <c r="I269" s="13">
        <v>82.92</v>
      </c>
      <c r="J269" s="13">
        <f t="shared" si="40"/>
        <v>77.127</v>
      </c>
      <c r="K269" s="7">
        <v>264</v>
      </c>
      <c r="L269" s="7">
        <f>RANK($I269,$I$5:$I$327)</f>
        <v>259</v>
      </c>
      <c r="M269" s="7"/>
      <c r="N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="67" customFormat="1" ht="15" customHeight="1" spans="1:256">
      <c r="A270" s="7">
        <v>266</v>
      </c>
      <c r="B270" s="7" t="s">
        <v>366</v>
      </c>
      <c r="C270" s="60">
        <v>2010610161</v>
      </c>
      <c r="D270" s="12" t="s">
        <v>17</v>
      </c>
      <c r="E270" s="12" t="s">
        <v>18</v>
      </c>
      <c r="F270" s="12" t="s">
        <v>37</v>
      </c>
      <c r="G270" s="13">
        <v>51</v>
      </c>
      <c r="H270" s="13">
        <v>3</v>
      </c>
      <c r="I270" s="13">
        <v>81.2</v>
      </c>
      <c r="J270" s="13">
        <f t="shared" si="40"/>
        <v>77.12</v>
      </c>
      <c r="K270" s="7">
        <v>265</v>
      </c>
      <c r="L270" s="7">
        <f>RANK($I270,$I$5:$I$327)</f>
        <v>292</v>
      </c>
      <c r="M270" s="7"/>
      <c r="N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="67" customFormat="1" ht="15" customHeight="1" spans="1:256">
      <c r="A271" s="7">
        <v>267</v>
      </c>
      <c r="B271" s="7" t="s">
        <v>367</v>
      </c>
      <c r="C271" s="60">
        <v>2010610181</v>
      </c>
      <c r="D271" s="12" t="s">
        <v>17</v>
      </c>
      <c r="E271" s="12" t="s">
        <v>18</v>
      </c>
      <c r="F271" s="12" t="s">
        <v>19</v>
      </c>
      <c r="G271" s="13">
        <v>44</v>
      </c>
      <c r="H271" s="13">
        <v>2.5</v>
      </c>
      <c r="I271" s="13">
        <v>82.5</v>
      </c>
      <c r="J271" s="13">
        <f t="shared" si="40"/>
        <v>77.1</v>
      </c>
      <c r="K271" s="7">
        <v>266</v>
      </c>
      <c r="L271" s="7">
        <f>RANK($I271,$I$5:$I$327)</f>
        <v>266</v>
      </c>
      <c r="M271" s="7"/>
      <c r="N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="67" customFormat="1" ht="15" customHeight="1" spans="1:256">
      <c r="A272" s="7">
        <v>268</v>
      </c>
      <c r="B272" s="7" t="s">
        <v>368</v>
      </c>
      <c r="C272" s="60">
        <v>2010610373</v>
      </c>
      <c r="D272" s="12" t="s">
        <v>17</v>
      </c>
      <c r="E272" s="12" t="s">
        <v>18</v>
      </c>
      <c r="F272" s="12" t="s">
        <v>37</v>
      </c>
      <c r="G272" s="13">
        <v>46</v>
      </c>
      <c r="H272" s="13">
        <v>0.4</v>
      </c>
      <c r="I272" s="13">
        <v>82.5</v>
      </c>
      <c r="J272" s="13">
        <f t="shared" si="40"/>
        <v>77.085</v>
      </c>
      <c r="K272" s="7">
        <v>267</v>
      </c>
      <c r="L272" s="7">
        <f>RANK($I272,$I$5:$I$327)</f>
        <v>266</v>
      </c>
      <c r="M272" s="7"/>
      <c r="N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="48" customFormat="1" ht="15" customHeight="1" spans="1:256">
      <c r="A273" s="7">
        <v>269</v>
      </c>
      <c r="B273" s="7" t="s">
        <v>369</v>
      </c>
      <c r="C273" s="60">
        <v>2010610014</v>
      </c>
      <c r="D273" s="12" t="s">
        <v>17</v>
      </c>
      <c r="E273" s="12" t="s">
        <v>18</v>
      </c>
      <c r="F273" s="12" t="s">
        <v>40</v>
      </c>
      <c r="G273" s="13">
        <v>44</v>
      </c>
      <c r="H273" s="13">
        <v>2.3</v>
      </c>
      <c r="I273" s="13">
        <v>82.4</v>
      </c>
      <c r="J273" s="13">
        <f>($H273+$G273)*0.15+$I273*0.85</f>
        <v>76.985</v>
      </c>
      <c r="K273" s="7">
        <v>268</v>
      </c>
      <c r="L273" s="7">
        <f>RANK($I273,$I$5:$I$327)</f>
        <v>270</v>
      </c>
      <c r="M273" s="7"/>
      <c r="N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="48" customFormat="1" ht="15" customHeight="1" spans="1:256">
      <c r="A274" s="7">
        <v>270</v>
      </c>
      <c r="B274" s="7" t="s">
        <v>370</v>
      </c>
      <c r="C274" s="60">
        <v>201061068</v>
      </c>
      <c r="D274" s="12" t="s">
        <v>17</v>
      </c>
      <c r="E274" s="12" t="s">
        <v>18</v>
      </c>
      <c r="F274" s="12" t="s">
        <v>54</v>
      </c>
      <c r="G274" s="13">
        <v>40</v>
      </c>
      <c r="H274" s="13">
        <v>0</v>
      </c>
      <c r="I274" s="13">
        <v>83.5</v>
      </c>
      <c r="J274" s="13">
        <f t="shared" ref="J274:J277" si="41">(G274+H274)*0.15+I274*0.85</f>
        <v>76.975</v>
      </c>
      <c r="K274" s="7">
        <v>269</v>
      </c>
      <c r="L274" s="7">
        <f>RANK($I274,$I$5:$I$327)</f>
        <v>252</v>
      </c>
      <c r="M274" s="7"/>
      <c r="N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="48" customFormat="1" ht="15" customHeight="1" spans="1:256">
      <c r="A275" s="7">
        <v>271</v>
      </c>
      <c r="B275" s="7" t="s">
        <v>371</v>
      </c>
      <c r="C275" s="60" t="s">
        <v>372</v>
      </c>
      <c r="D275" s="12" t="s">
        <v>17</v>
      </c>
      <c r="E275" s="12" t="s">
        <v>18</v>
      </c>
      <c r="F275" s="12" t="s">
        <v>22</v>
      </c>
      <c r="G275" s="13">
        <v>44</v>
      </c>
      <c r="H275" s="13">
        <v>0</v>
      </c>
      <c r="I275" s="13">
        <v>82.7</v>
      </c>
      <c r="J275" s="13">
        <f t="shared" si="41"/>
        <v>76.895</v>
      </c>
      <c r="K275" s="7">
        <v>270</v>
      </c>
      <c r="L275" s="7">
        <f>RANK($I275,$I$5:$I$327)</f>
        <v>263</v>
      </c>
      <c r="M275" s="7"/>
      <c r="N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="48" customFormat="1" ht="15" customHeight="1" spans="1:256">
      <c r="A276" s="7">
        <v>272</v>
      </c>
      <c r="B276" s="7" t="s">
        <v>373</v>
      </c>
      <c r="C276" s="60">
        <v>2010610335</v>
      </c>
      <c r="D276" s="12" t="s">
        <v>17</v>
      </c>
      <c r="E276" s="12" t="s">
        <v>18</v>
      </c>
      <c r="F276" s="12" t="s">
        <v>37</v>
      </c>
      <c r="G276" s="13">
        <v>46</v>
      </c>
      <c r="H276" s="13">
        <v>3.5</v>
      </c>
      <c r="I276" s="13">
        <v>81.7</v>
      </c>
      <c r="J276" s="13">
        <f t="shared" si="41"/>
        <v>76.87</v>
      </c>
      <c r="K276" s="7">
        <v>271</v>
      </c>
      <c r="L276" s="7">
        <f>RANK($I276,$I$5:$I$327)</f>
        <v>284</v>
      </c>
      <c r="M276" s="7"/>
      <c r="N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="48" customFormat="1" ht="15" customHeight="1" spans="1:256">
      <c r="A277" s="7">
        <v>273</v>
      </c>
      <c r="B277" s="7" t="s">
        <v>374</v>
      </c>
      <c r="C277" s="60">
        <v>2010610380</v>
      </c>
      <c r="D277" s="12" t="s">
        <v>17</v>
      </c>
      <c r="E277" s="12" t="s">
        <v>18</v>
      </c>
      <c r="F277" s="12" t="s">
        <v>37</v>
      </c>
      <c r="G277" s="13">
        <v>45</v>
      </c>
      <c r="H277" s="13">
        <v>5</v>
      </c>
      <c r="I277" s="13">
        <v>81.6</v>
      </c>
      <c r="J277" s="13">
        <f t="shared" si="41"/>
        <v>76.86</v>
      </c>
      <c r="K277" s="7">
        <v>272</v>
      </c>
      <c r="L277" s="7">
        <f>RANK($I277,$I$5:$I$327)</f>
        <v>288</v>
      </c>
      <c r="M277" s="7"/>
      <c r="N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="48" customFormat="1" ht="15" customHeight="1" spans="1:256">
      <c r="A278" s="7">
        <v>274</v>
      </c>
      <c r="B278" s="7" t="s">
        <v>375</v>
      </c>
      <c r="C278" s="60" t="s">
        <v>376</v>
      </c>
      <c r="D278" s="12" t="s">
        <v>17</v>
      </c>
      <c r="E278" s="12" t="s">
        <v>18</v>
      </c>
      <c r="F278" s="12" t="s">
        <v>25</v>
      </c>
      <c r="G278" s="13">
        <v>43</v>
      </c>
      <c r="H278" s="13">
        <v>2</v>
      </c>
      <c r="I278" s="13">
        <v>82.4</v>
      </c>
      <c r="J278" s="13">
        <f>(G278+H278)*15%+I278*85%</f>
        <v>76.79</v>
      </c>
      <c r="K278" s="7">
        <v>273</v>
      </c>
      <c r="L278" s="7">
        <f>RANK($I278,$I$5:$I$327)</f>
        <v>270</v>
      </c>
      <c r="M278" s="7"/>
      <c r="N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="48" customFormat="1" ht="15" customHeight="1" spans="1:256">
      <c r="A279" s="7">
        <v>275</v>
      </c>
      <c r="B279" s="7" t="s">
        <v>377</v>
      </c>
      <c r="C279" s="60">
        <v>2010610002</v>
      </c>
      <c r="D279" s="12" t="s">
        <v>17</v>
      </c>
      <c r="E279" s="12" t="s">
        <v>18</v>
      </c>
      <c r="F279" s="12" t="s">
        <v>19</v>
      </c>
      <c r="G279" s="13">
        <v>42</v>
      </c>
      <c r="H279" s="13">
        <v>0</v>
      </c>
      <c r="I279" s="13">
        <v>82.9</v>
      </c>
      <c r="J279" s="13">
        <f t="shared" ref="J279:J282" si="42">(G279+H279)*0.15+I279*0.85</f>
        <v>76.765</v>
      </c>
      <c r="K279" s="7">
        <v>274</v>
      </c>
      <c r="L279" s="7">
        <f>RANK($I279,$I$5:$I$327)</f>
        <v>260</v>
      </c>
      <c r="M279" s="7"/>
      <c r="N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="48" customFormat="1" ht="15" customHeight="1" spans="1:256">
      <c r="A280" s="7">
        <v>276</v>
      </c>
      <c r="B280" s="7" t="s">
        <v>378</v>
      </c>
      <c r="C280" s="60">
        <v>2010610197</v>
      </c>
      <c r="D280" s="12" t="s">
        <v>17</v>
      </c>
      <c r="E280" s="12" t="s">
        <v>18</v>
      </c>
      <c r="F280" s="12" t="s">
        <v>40</v>
      </c>
      <c r="G280" s="13">
        <v>52.3</v>
      </c>
      <c r="H280" s="13">
        <v>0</v>
      </c>
      <c r="I280" s="13">
        <v>80.9</v>
      </c>
      <c r="J280" s="13">
        <v>76.61</v>
      </c>
      <c r="K280" s="7">
        <v>275</v>
      </c>
      <c r="L280" s="7">
        <f>RANK($I280,$I$5:$I$327)</f>
        <v>296</v>
      </c>
      <c r="M280" s="7"/>
      <c r="N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="48" customFormat="1" ht="15" customHeight="1" spans="1:256">
      <c r="A281" s="7">
        <v>277</v>
      </c>
      <c r="B281" s="7" t="s">
        <v>379</v>
      </c>
      <c r="C281" s="60">
        <v>2010610228</v>
      </c>
      <c r="D281" s="12" t="s">
        <v>17</v>
      </c>
      <c r="E281" s="12" t="s">
        <v>18</v>
      </c>
      <c r="F281" s="12" t="s">
        <v>54</v>
      </c>
      <c r="G281" s="13">
        <v>44</v>
      </c>
      <c r="H281" s="13">
        <v>3.3</v>
      </c>
      <c r="I281" s="13">
        <v>81.7</v>
      </c>
      <c r="J281" s="13">
        <f t="shared" si="42"/>
        <v>76.54</v>
      </c>
      <c r="K281" s="7">
        <v>276</v>
      </c>
      <c r="L281" s="7">
        <f>RANK($I281,$I$5:$I$327)</f>
        <v>284</v>
      </c>
      <c r="M281" s="7"/>
      <c r="N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="48" customFormat="1" ht="15" customHeight="1" spans="1:256">
      <c r="A282" s="7">
        <v>278</v>
      </c>
      <c r="B282" s="7" t="s">
        <v>380</v>
      </c>
      <c r="C282" s="60">
        <v>2010610242</v>
      </c>
      <c r="D282" s="12" t="s">
        <v>17</v>
      </c>
      <c r="E282" s="12" t="s">
        <v>18</v>
      </c>
      <c r="F282" s="12" t="s">
        <v>37</v>
      </c>
      <c r="G282" s="13">
        <v>43</v>
      </c>
      <c r="H282" s="13">
        <v>2</v>
      </c>
      <c r="I282" s="13">
        <v>82.1</v>
      </c>
      <c r="J282" s="13">
        <f t="shared" si="42"/>
        <v>76.535</v>
      </c>
      <c r="K282" s="7">
        <v>277</v>
      </c>
      <c r="L282" s="7">
        <f>RANK($I282,$I$5:$I$327)</f>
        <v>276</v>
      </c>
      <c r="M282" s="7"/>
      <c r="N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="48" customFormat="1" ht="15" customHeight="1" spans="1:256">
      <c r="A283" s="7">
        <v>279</v>
      </c>
      <c r="B283" s="7" t="s">
        <v>381</v>
      </c>
      <c r="C283" s="60">
        <v>2010610258</v>
      </c>
      <c r="D283" s="12" t="s">
        <v>17</v>
      </c>
      <c r="E283" s="12" t="s">
        <v>18</v>
      </c>
      <c r="F283" s="12" t="s">
        <v>27</v>
      </c>
      <c r="G283" s="13">
        <v>41</v>
      </c>
      <c r="H283" s="13">
        <v>0</v>
      </c>
      <c r="I283" s="13">
        <v>82.8</v>
      </c>
      <c r="J283" s="13">
        <v>76.53</v>
      </c>
      <c r="K283" s="7">
        <v>278</v>
      </c>
      <c r="L283" s="7">
        <f>RANK($I283,$I$5:$I$327)</f>
        <v>262</v>
      </c>
      <c r="M283" s="7"/>
      <c r="N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="48" customFormat="1" ht="15" customHeight="1" spans="1:256">
      <c r="A284" s="7">
        <v>280</v>
      </c>
      <c r="B284" s="7" t="s">
        <v>382</v>
      </c>
      <c r="C284" s="60" t="s">
        <v>383</v>
      </c>
      <c r="D284" s="12" t="s">
        <v>17</v>
      </c>
      <c r="E284" s="12" t="s">
        <v>18</v>
      </c>
      <c r="F284" s="12" t="s">
        <v>25</v>
      </c>
      <c r="G284" s="13">
        <v>43</v>
      </c>
      <c r="H284" s="13">
        <v>0</v>
      </c>
      <c r="I284" s="13">
        <v>82.4</v>
      </c>
      <c r="J284" s="13">
        <f>(G284+H284)*15%+I284*85%</f>
        <v>76.49</v>
      </c>
      <c r="K284" s="7">
        <v>279</v>
      </c>
      <c r="L284" s="7">
        <f>RANK($I284,$I$5:$I$327)</f>
        <v>270</v>
      </c>
      <c r="M284" s="7"/>
      <c r="N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="48" customFormat="1" ht="15" customHeight="1" spans="1:256">
      <c r="A285" s="7">
        <v>281</v>
      </c>
      <c r="B285" s="7" t="s">
        <v>384</v>
      </c>
      <c r="C285" s="60">
        <v>2010610355</v>
      </c>
      <c r="D285" s="12" t="s">
        <v>17</v>
      </c>
      <c r="E285" s="12" t="s">
        <v>18</v>
      </c>
      <c r="F285" s="12" t="s">
        <v>27</v>
      </c>
      <c r="G285" s="13">
        <v>44</v>
      </c>
      <c r="H285" s="13">
        <v>0</v>
      </c>
      <c r="I285" s="13">
        <v>82.2</v>
      </c>
      <c r="J285" s="13">
        <v>76.47</v>
      </c>
      <c r="K285" s="7">
        <v>280</v>
      </c>
      <c r="L285" s="7">
        <f>RANK($I285,$I$5:$I$327)</f>
        <v>274</v>
      </c>
      <c r="M285" s="7"/>
      <c r="N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="48" customFormat="1" ht="15" customHeight="1" spans="1:256">
      <c r="A286" s="7">
        <v>282</v>
      </c>
      <c r="B286" s="7" t="s">
        <v>385</v>
      </c>
      <c r="C286" s="60">
        <v>2010610186</v>
      </c>
      <c r="D286" s="12" t="s">
        <v>17</v>
      </c>
      <c r="E286" s="12" t="s">
        <v>18</v>
      </c>
      <c r="F286" s="12" t="s">
        <v>37</v>
      </c>
      <c r="G286" s="13">
        <v>44</v>
      </c>
      <c r="H286" s="13">
        <v>0</v>
      </c>
      <c r="I286" s="13">
        <v>82.2</v>
      </c>
      <c r="J286" s="13">
        <f t="shared" ref="J286:J289" si="43">(G286+H286)*0.15+I286*0.85</f>
        <v>76.47</v>
      </c>
      <c r="K286" s="7">
        <v>280</v>
      </c>
      <c r="L286" s="7">
        <f>RANK($I286,$I$5:$I$327)</f>
        <v>274</v>
      </c>
      <c r="M286" s="7"/>
      <c r="N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="48" customFormat="1" ht="15" customHeight="1" spans="1:256">
      <c r="A287" s="7">
        <v>283</v>
      </c>
      <c r="B287" s="7" t="s">
        <v>386</v>
      </c>
      <c r="C287" s="60" t="s">
        <v>387</v>
      </c>
      <c r="D287" s="12" t="s">
        <v>17</v>
      </c>
      <c r="E287" s="12" t="s">
        <v>18</v>
      </c>
      <c r="F287" s="12" t="s">
        <v>25</v>
      </c>
      <c r="G287" s="13">
        <v>45</v>
      </c>
      <c r="H287" s="13">
        <v>0</v>
      </c>
      <c r="I287" s="13">
        <v>82</v>
      </c>
      <c r="J287" s="13">
        <f>(G287+H287)*15%+I287*85%</f>
        <v>76.45</v>
      </c>
      <c r="K287" s="7">
        <v>281</v>
      </c>
      <c r="L287" s="7">
        <f>RANK($I287,$I$5:$I$327)</f>
        <v>278</v>
      </c>
      <c r="M287" s="7"/>
      <c r="N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="48" customFormat="1" ht="15" customHeight="1" spans="1:256">
      <c r="A288" s="7">
        <v>284</v>
      </c>
      <c r="B288" s="7" t="s">
        <v>388</v>
      </c>
      <c r="C288" s="60">
        <v>2010610098</v>
      </c>
      <c r="D288" s="12" t="s">
        <v>17</v>
      </c>
      <c r="E288" s="12" t="s">
        <v>18</v>
      </c>
      <c r="F288" s="12" t="s">
        <v>54</v>
      </c>
      <c r="G288" s="13">
        <v>39</v>
      </c>
      <c r="H288" s="13">
        <v>0.6</v>
      </c>
      <c r="I288" s="13">
        <v>82.9</v>
      </c>
      <c r="J288" s="13">
        <f t="shared" si="43"/>
        <v>76.405</v>
      </c>
      <c r="K288" s="7">
        <v>282</v>
      </c>
      <c r="L288" s="7">
        <f>RANK($I288,$I$5:$I$327)</f>
        <v>260</v>
      </c>
      <c r="M288" s="7"/>
      <c r="N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="48" customFormat="1" ht="15" customHeight="1" spans="1:256">
      <c r="A289" s="7">
        <v>285</v>
      </c>
      <c r="B289" s="7" t="s">
        <v>389</v>
      </c>
      <c r="C289" s="60" t="s">
        <v>390</v>
      </c>
      <c r="D289" s="12" t="s">
        <v>17</v>
      </c>
      <c r="E289" s="12" t="s">
        <v>18</v>
      </c>
      <c r="F289" s="12" t="s">
        <v>22</v>
      </c>
      <c r="G289" s="13">
        <v>44</v>
      </c>
      <c r="H289" s="13">
        <v>0</v>
      </c>
      <c r="I289" s="13">
        <v>82.1</v>
      </c>
      <c r="J289" s="13">
        <f t="shared" si="43"/>
        <v>76.385</v>
      </c>
      <c r="K289" s="7">
        <v>283</v>
      </c>
      <c r="L289" s="7">
        <f>RANK($I289,$I$5:$I$327)</f>
        <v>276</v>
      </c>
      <c r="M289" s="7"/>
      <c r="N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="48" customFormat="1" ht="15" customHeight="1" spans="1:256">
      <c r="A290" s="7">
        <v>286</v>
      </c>
      <c r="B290" s="7" t="s">
        <v>391</v>
      </c>
      <c r="C290" s="60">
        <v>2010610069</v>
      </c>
      <c r="D290" s="12" t="s">
        <v>17</v>
      </c>
      <c r="E290" s="12" t="s">
        <v>18</v>
      </c>
      <c r="F290" s="12" t="s">
        <v>27</v>
      </c>
      <c r="G290" s="13">
        <v>50</v>
      </c>
      <c r="H290" s="13">
        <v>0</v>
      </c>
      <c r="I290" s="13">
        <v>80.9</v>
      </c>
      <c r="J290" s="13">
        <f>($H290+$G290)*0.15+$I290*0.85</f>
        <v>76.265</v>
      </c>
      <c r="K290" s="7">
        <v>284</v>
      </c>
      <c r="L290" s="7">
        <f>RANK($I290,$I$5:$I$327)</f>
        <v>296</v>
      </c>
      <c r="M290" s="7"/>
      <c r="N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="48" customFormat="1" ht="15" customHeight="1" spans="1:256">
      <c r="A291" s="7">
        <v>287</v>
      </c>
      <c r="B291" s="7" t="s">
        <v>392</v>
      </c>
      <c r="C291" s="60">
        <v>2010610294</v>
      </c>
      <c r="D291" s="12" t="s">
        <v>17</v>
      </c>
      <c r="E291" s="12" t="s">
        <v>18</v>
      </c>
      <c r="F291" s="12" t="s">
        <v>19</v>
      </c>
      <c r="G291" s="13">
        <v>42</v>
      </c>
      <c r="H291" s="13">
        <v>0</v>
      </c>
      <c r="I291" s="13">
        <v>82.3</v>
      </c>
      <c r="J291" s="13">
        <f t="shared" ref="J291:J297" si="44">(G291+H291)*0.15+I291*0.85</f>
        <v>76.255</v>
      </c>
      <c r="K291" s="7">
        <v>285</v>
      </c>
      <c r="L291" s="7">
        <f>RANK($I291,$I$5:$I$327)</f>
        <v>273</v>
      </c>
      <c r="M291" s="7"/>
      <c r="N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="48" customFormat="1" ht="15" customHeight="1" spans="1:256">
      <c r="A292" s="7">
        <v>288</v>
      </c>
      <c r="B292" s="7" t="s">
        <v>393</v>
      </c>
      <c r="C292" s="60">
        <v>2010610033</v>
      </c>
      <c r="D292" s="12" t="s">
        <v>17</v>
      </c>
      <c r="E292" s="12" t="s">
        <v>18</v>
      </c>
      <c r="F292" s="12" t="s">
        <v>37</v>
      </c>
      <c r="G292" s="13">
        <v>44</v>
      </c>
      <c r="H292" s="13">
        <v>0</v>
      </c>
      <c r="I292" s="13">
        <v>81.76</v>
      </c>
      <c r="J292" s="13">
        <f t="shared" si="44"/>
        <v>76.096</v>
      </c>
      <c r="K292" s="7">
        <v>286</v>
      </c>
      <c r="L292" s="7">
        <f>RANK($I292,$I$5:$I$327)</f>
        <v>283</v>
      </c>
      <c r="M292" s="7"/>
      <c r="N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="48" customFormat="1" ht="15" customHeight="1" spans="1:256">
      <c r="A293" s="7">
        <v>289</v>
      </c>
      <c r="B293" s="7" t="s">
        <v>394</v>
      </c>
      <c r="C293" s="60">
        <v>2010610354</v>
      </c>
      <c r="D293" s="12" t="s">
        <v>17</v>
      </c>
      <c r="E293" s="12" t="s">
        <v>18</v>
      </c>
      <c r="F293" s="12" t="s">
        <v>37</v>
      </c>
      <c r="G293" s="13">
        <v>39</v>
      </c>
      <c r="H293" s="13">
        <v>0</v>
      </c>
      <c r="I293" s="13">
        <v>82.6</v>
      </c>
      <c r="J293" s="13">
        <f t="shared" si="44"/>
        <v>76.06</v>
      </c>
      <c r="K293" s="7">
        <v>287</v>
      </c>
      <c r="L293" s="7">
        <f>RANK($I293,$I$5:$I$327)</f>
        <v>265</v>
      </c>
      <c r="M293" s="7"/>
      <c r="N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="48" customFormat="1" ht="15" customHeight="1" spans="1:256">
      <c r="A294" s="7">
        <v>290</v>
      </c>
      <c r="B294" s="7" t="s">
        <v>395</v>
      </c>
      <c r="C294" s="60">
        <v>2010610236</v>
      </c>
      <c r="D294" s="12" t="s">
        <v>17</v>
      </c>
      <c r="E294" s="12" t="s">
        <v>18</v>
      </c>
      <c r="F294" s="12" t="s">
        <v>37</v>
      </c>
      <c r="G294" s="13">
        <v>41</v>
      </c>
      <c r="H294" s="13">
        <v>7</v>
      </c>
      <c r="I294" s="13">
        <v>81</v>
      </c>
      <c r="J294" s="13">
        <f t="shared" si="44"/>
        <v>76.05</v>
      </c>
      <c r="K294" s="7">
        <v>288</v>
      </c>
      <c r="L294" s="7">
        <f>RANK($I294,$I$5:$I$327)</f>
        <v>294</v>
      </c>
      <c r="M294" s="7"/>
      <c r="N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="48" customFormat="1" ht="15" customHeight="1" spans="1:256">
      <c r="A295" s="7">
        <v>291</v>
      </c>
      <c r="B295" s="7" t="s">
        <v>396</v>
      </c>
      <c r="C295" s="60">
        <v>2010610226</v>
      </c>
      <c r="D295" s="12" t="s">
        <v>17</v>
      </c>
      <c r="E295" s="12" t="s">
        <v>18</v>
      </c>
      <c r="F295" s="12" t="s">
        <v>37</v>
      </c>
      <c r="G295" s="13">
        <v>43</v>
      </c>
      <c r="H295" s="13">
        <v>0.3</v>
      </c>
      <c r="I295" s="13">
        <v>81.68</v>
      </c>
      <c r="J295" s="13">
        <f t="shared" si="44"/>
        <v>75.923</v>
      </c>
      <c r="K295" s="7">
        <v>289</v>
      </c>
      <c r="L295" s="7">
        <f>RANK($I295,$I$5:$I$327)</f>
        <v>287</v>
      </c>
      <c r="M295" s="7"/>
      <c r="N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="48" customFormat="1" ht="15" customHeight="1" spans="1:256">
      <c r="A296" s="7">
        <v>292</v>
      </c>
      <c r="B296" s="7" t="s">
        <v>397</v>
      </c>
      <c r="C296" s="60" t="s">
        <v>398</v>
      </c>
      <c r="D296" s="12" t="s">
        <v>17</v>
      </c>
      <c r="E296" s="12" t="s">
        <v>18</v>
      </c>
      <c r="F296" s="12" t="s">
        <v>22</v>
      </c>
      <c r="G296" s="13">
        <v>44</v>
      </c>
      <c r="H296" s="13">
        <v>3</v>
      </c>
      <c r="I296" s="13">
        <v>81</v>
      </c>
      <c r="J296" s="13">
        <f t="shared" si="44"/>
        <v>75.9</v>
      </c>
      <c r="K296" s="7">
        <v>290</v>
      </c>
      <c r="L296" s="7">
        <f>RANK($I296,$I$5:$I$327)</f>
        <v>294</v>
      </c>
      <c r="M296" s="7"/>
      <c r="N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="48" customFormat="1" ht="15" customHeight="1" spans="1:256">
      <c r="A297" s="7">
        <v>293</v>
      </c>
      <c r="B297" s="7" t="s">
        <v>399</v>
      </c>
      <c r="C297" s="60">
        <v>2010610338</v>
      </c>
      <c r="D297" s="12" t="s">
        <v>17</v>
      </c>
      <c r="E297" s="12" t="s">
        <v>18</v>
      </c>
      <c r="F297" s="12" t="s">
        <v>37</v>
      </c>
      <c r="G297" s="13">
        <v>44</v>
      </c>
      <c r="H297" s="13">
        <v>0</v>
      </c>
      <c r="I297" s="13">
        <v>81.5</v>
      </c>
      <c r="J297" s="13">
        <f t="shared" si="44"/>
        <v>75.875</v>
      </c>
      <c r="K297" s="7">
        <v>291</v>
      </c>
      <c r="L297" s="7">
        <f>RANK($I297,$I$5:$I$327)</f>
        <v>289</v>
      </c>
      <c r="M297" s="7"/>
      <c r="N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="48" customFormat="1" ht="15" customHeight="1" spans="1:256">
      <c r="A298" s="7">
        <v>294</v>
      </c>
      <c r="B298" s="7" t="s">
        <v>400</v>
      </c>
      <c r="C298" s="60" t="s">
        <v>401</v>
      </c>
      <c r="D298" s="12" t="s">
        <v>17</v>
      </c>
      <c r="E298" s="12" t="s">
        <v>18</v>
      </c>
      <c r="F298" s="12" t="s">
        <v>25</v>
      </c>
      <c r="G298" s="13">
        <v>40</v>
      </c>
      <c r="H298" s="13">
        <v>4.4</v>
      </c>
      <c r="I298" s="13">
        <v>80.8</v>
      </c>
      <c r="J298" s="13">
        <f>(G298+H298)*15%+I298*85%</f>
        <v>75.34</v>
      </c>
      <c r="K298" s="7">
        <v>292</v>
      </c>
      <c r="L298" s="7">
        <f>RANK($I298,$I$5:$I$327)</f>
        <v>301</v>
      </c>
      <c r="M298" s="7"/>
      <c r="N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="48" customFormat="1" ht="15" customHeight="1" spans="1:256">
      <c r="A299" s="7">
        <v>295</v>
      </c>
      <c r="B299" s="7" t="s">
        <v>402</v>
      </c>
      <c r="C299" s="60" t="s">
        <v>403</v>
      </c>
      <c r="D299" s="12" t="s">
        <v>17</v>
      </c>
      <c r="E299" s="12" t="s">
        <v>18</v>
      </c>
      <c r="F299" s="12" t="s">
        <v>22</v>
      </c>
      <c r="G299" s="13">
        <v>43</v>
      </c>
      <c r="H299" s="13">
        <v>0</v>
      </c>
      <c r="I299" s="13">
        <v>80.9</v>
      </c>
      <c r="J299" s="13">
        <f t="shared" ref="J299:J302" si="45">(G299+H299)*0.15+I299*0.85</f>
        <v>75.215</v>
      </c>
      <c r="K299" s="7">
        <v>293</v>
      </c>
      <c r="L299" s="7">
        <f>RANK($I299,$I$5:$I$327)</f>
        <v>296</v>
      </c>
      <c r="M299" s="7"/>
      <c r="N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="48" customFormat="1" ht="15" customHeight="1" spans="1:256">
      <c r="A300" s="7">
        <v>296</v>
      </c>
      <c r="B300" s="7" t="s">
        <v>404</v>
      </c>
      <c r="C300" s="60">
        <v>2010650002</v>
      </c>
      <c r="D300" s="12" t="s">
        <v>17</v>
      </c>
      <c r="E300" s="12" t="s">
        <v>18</v>
      </c>
      <c r="F300" s="12" t="s">
        <v>54</v>
      </c>
      <c r="G300" s="13">
        <v>41</v>
      </c>
      <c r="H300" s="13">
        <v>0</v>
      </c>
      <c r="I300" s="13">
        <v>81.2</v>
      </c>
      <c r="J300" s="13">
        <f t="shared" si="45"/>
        <v>75.17</v>
      </c>
      <c r="K300" s="7">
        <v>294</v>
      </c>
      <c r="L300" s="7">
        <f>RANK($I300,$I$5:$I$327)</f>
        <v>292</v>
      </c>
      <c r="M300" s="7"/>
      <c r="N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="48" customFormat="1" ht="15" customHeight="1" spans="1:256">
      <c r="A301" s="7">
        <v>297</v>
      </c>
      <c r="B301" s="7" t="s">
        <v>405</v>
      </c>
      <c r="C301" s="60">
        <v>2010610188</v>
      </c>
      <c r="D301" s="12" t="s">
        <v>17</v>
      </c>
      <c r="E301" s="12" t="s">
        <v>18</v>
      </c>
      <c r="F301" s="12" t="s">
        <v>27</v>
      </c>
      <c r="G301" s="13">
        <v>50</v>
      </c>
      <c r="H301" s="13">
        <v>0</v>
      </c>
      <c r="I301" s="13">
        <v>79.5</v>
      </c>
      <c r="J301" s="13">
        <f>($H301+$G301)*0.15+$I301*0.85</f>
        <v>75.075</v>
      </c>
      <c r="K301" s="7">
        <v>295</v>
      </c>
      <c r="L301" s="7">
        <f>RANK($I301,$I$5:$I$327)</f>
        <v>308</v>
      </c>
      <c r="M301" s="7"/>
      <c r="N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="48" customFormat="1" ht="15" customHeight="1" spans="1:256">
      <c r="A302" s="7">
        <v>298</v>
      </c>
      <c r="B302" s="7" t="s">
        <v>406</v>
      </c>
      <c r="C302" s="60">
        <v>2010610080</v>
      </c>
      <c r="D302" s="12" t="s">
        <v>17</v>
      </c>
      <c r="E302" s="12" t="s">
        <v>18</v>
      </c>
      <c r="F302" s="12" t="s">
        <v>19</v>
      </c>
      <c r="G302" s="13">
        <v>35</v>
      </c>
      <c r="H302" s="13">
        <v>2.5</v>
      </c>
      <c r="I302" s="13">
        <v>81.7</v>
      </c>
      <c r="J302" s="13">
        <f t="shared" si="45"/>
        <v>75.07</v>
      </c>
      <c r="K302" s="7">
        <v>296</v>
      </c>
      <c r="L302" s="7">
        <f>RANK($I302,$I$5:$I$327)</f>
        <v>284</v>
      </c>
      <c r="M302" s="7"/>
      <c r="N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="48" customFormat="1" ht="15" customHeight="1" spans="1:256">
      <c r="A303" s="7">
        <v>299</v>
      </c>
      <c r="B303" s="7" t="s">
        <v>407</v>
      </c>
      <c r="C303" s="60">
        <v>2010610328</v>
      </c>
      <c r="D303" s="12" t="s">
        <v>17</v>
      </c>
      <c r="E303" s="12" t="s">
        <v>18</v>
      </c>
      <c r="F303" s="12" t="s">
        <v>27</v>
      </c>
      <c r="G303" s="13">
        <v>39</v>
      </c>
      <c r="H303" s="13">
        <v>0</v>
      </c>
      <c r="I303" s="13">
        <v>81.3</v>
      </c>
      <c r="J303" s="13">
        <v>74.96</v>
      </c>
      <c r="K303" s="7">
        <v>297</v>
      </c>
      <c r="L303" s="7">
        <f>RANK($I303,$I$5:$I$327)</f>
        <v>291</v>
      </c>
      <c r="M303" s="7"/>
      <c r="N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="48" customFormat="1" ht="15" customHeight="1" spans="1:256">
      <c r="A304" s="7">
        <v>300</v>
      </c>
      <c r="B304" s="7" t="s">
        <v>408</v>
      </c>
      <c r="C304" s="60">
        <v>2010610367</v>
      </c>
      <c r="D304" s="12" t="s">
        <v>17</v>
      </c>
      <c r="E304" s="12" t="s">
        <v>18</v>
      </c>
      <c r="F304" s="12" t="s">
        <v>54</v>
      </c>
      <c r="G304" s="13">
        <v>41</v>
      </c>
      <c r="H304" s="13">
        <v>0</v>
      </c>
      <c r="I304" s="13">
        <v>80.9</v>
      </c>
      <c r="J304" s="13">
        <f t="shared" ref="J304:J309" si="46">(G304+H304)*0.15+I304*0.85</f>
        <v>74.915</v>
      </c>
      <c r="K304" s="7">
        <v>298</v>
      </c>
      <c r="L304" s="7">
        <f>RANK($I304,$I$5:$I$327)</f>
        <v>296</v>
      </c>
      <c r="M304" s="7"/>
      <c r="N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="48" customFormat="1" ht="15" customHeight="1" spans="1:256">
      <c r="A305" s="7">
        <v>301</v>
      </c>
      <c r="B305" s="7" t="s">
        <v>409</v>
      </c>
      <c r="C305" s="60" t="s">
        <v>410</v>
      </c>
      <c r="D305" s="12" t="s">
        <v>17</v>
      </c>
      <c r="E305" s="12" t="s">
        <v>18</v>
      </c>
      <c r="F305" s="12" t="s">
        <v>25</v>
      </c>
      <c r="G305" s="13">
        <v>41</v>
      </c>
      <c r="H305" s="13">
        <v>0</v>
      </c>
      <c r="I305" s="13">
        <v>80.9</v>
      </c>
      <c r="J305" s="13">
        <f>(G305+H305)*15%+I305*85%</f>
        <v>74.915</v>
      </c>
      <c r="K305" s="7">
        <v>298</v>
      </c>
      <c r="L305" s="7">
        <f>RANK($I305,$I$5:$I$327)</f>
        <v>296</v>
      </c>
      <c r="M305" s="7"/>
      <c r="N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="48" customFormat="1" ht="15" customHeight="1" spans="1:256">
      <c r="A306" s="7">
        <v>302</v>
      </c>
      <c r="B306" s="7" t="s">
        <v>411</v>
      </c>
      <c r="C306" s="60">
        <v>2010610139</v>
      </c>
      <c r="D306" s="12" t="s">
        <v>17</v>
      </c>
      <c r="E306" s="12" t="s">
        <v>18</v>
      </c>
      <c r="F306" s="12" t="s">
        <v>19</v>
      </c>
      <c r="G306" s="13">
        <v>36</v>
      </c>
      <c r="H306" s="13">
        <v>0</v>
      </c>
      <c r="I306" s="13">
        <v>81.5</v>
      </c>
      <c r="J306" s="13">
        <f t="shared" si="46"/>
        <v>74.675</v>
      </c>
      <c r="K306" s="7">
        <v>299</v>
      </c>
      <c r="L306" s="7">
        <f>RANK($I306,$I$5:$I$327)</f>
        <v>289</v>
      </c>
      <c r="M306" s="7"/>
      <c r="N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="48" customFormat="1" ht="15" customHeight="1" spans="1:256">
      <c r="A307" s="7">
        <v>303</v>
      </c>
      <c r="B307" s="7" t="s">
        <v>412</v>
      </c>
      <c r="C307" s="60" t="s">
        <v>413</v>
      </c>
      <c r="D307" s="12" t="s">
        <v>17</v>
      </c>
      <c r="E307" s="12" t="s">
        <v>18</v>
      </c>
      <c r="F307" s="12" t="s">
        <v>25</v>
      </c>
      <c r="G307" s="13">
        <v>44</v>
      </c>
      <c r="H307" s="13">
        <v>0</v>
      </c>
      <c r="I307" s="13">
        <v>79.9</v>
      </c>
      <c r="J307" s="13">
        <f t="shared" ref="J307:J312" si="47">(G307+H307)*15%+I307*85%</f>
        <v>74.515</v>
      </c>
      <c r="K307" s="7">
        <v>300</v>
      </c>
      <c r="L307" s="7">
        <f>RANK($I307,$I$5:$I$327)</f>
        <v>304</v>
      </c>
      <c r="M307" s="7"/>
      <c r="N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="48" customFormat="1" ht="15" customHeight="1" spans="1:256">
      <c r="A308" s="7">
        <v>304</v>
      </c>
      <c r="B308" s="7" t="s">
        <v>414</v>
      </c>
      <c r="C308" s="60">
        <v>2010610108</v>
      </c>
      <c r="D308" s="12" t="s">
        <v>17</v>
      </c>
      <c r="E308" s="12" t="s">
        <v>18</v>
      </c>
      <c r="F308" s="12" t="s">
        <v>37</v>
      </c>
      <c r="G308" s="13">
        <v>46</v>
      </c>
      <c r="H308" s="13">
        <v>0</v>
      </c>
      <c r="I308" s="13">
        <v>79.2</v>
      </c>
      <c r="J308" s="13">
        <f t="shared" si="46"/>
        <v>74.22</v>
      </c>
      <c r="K308" s="7">
        <v>301</v>
      </c>
      <c r="L308" s="7">
        <f>RANK($I308,$I$5:$I$327)</f>
        <v>309</v>
      </c>
      <c r="M308" s="7"/>
      <c r="N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="48" customFormat="1" ht="15" customHeight="1" spans="1:256">
      <c r="A309" s="7">
        <v>305</v>
      </c>
      <c r="B309" s="7" t="s">
        <v>415</v>
      </c>
      <c r="C309" s="60">
        <v>2010610092</v>
      </c>
      <c r="D309" s="12" t="s">
        <v>17</v>
      </c>
      <c r="E309" s="12" t="s">
        <v>18</v>
      </c>
      <c r="F309" s="12" t="s">
        <v>37</v>
      </c>
      <c r="G309" s="13">
        <v>41</v>
      </c>
      <c r="H309" s="13">
        <v>0</v>
      </c>
      <c r="I309" s="13">
        <v>80.03</v>
      </c>
      <c r="J309" s="13">
        <f t="shared" si="46"/>
        <v>74.1755</v>
      </c>
      <c r="K309" s="7">
        <v>302</v>
      </c>
      <c r="L309" s="7">
        <f>RANK($I309,$I$5:$I$327)</f>
        <v>303</v>
      </c>
      <c r="M309" s="7"/>
      <c r="N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="48" customFormat="1" ht="15" customHeight="1" spans="1:256">
      <c r="A310" s="7">
        <v>306</v>
      </c>
      <c r="B310" s="7" t="s">
        <v>416</v>
      </c>
      <c r="C310" s="60">
        <v>2010610210</v>
      </c>
      <c r="D310" s="12" t="s">
        <v>17</v>
      </c>
      <c r="E310" s="12" t="s">
        <v>18</v>
      </c>
      <c r="F310" s="12" t="s">
        <v>27</v>
      </c>
      <c r="G310" s="13">
        <v>40</v>
      </c>
      <c r="H310" s="13">
        <v>2</v>
      </c>
      <c r="I310" s="13">
        <v>79.8</v>
      </c>
      <c r="J310" s="13">
        <f>($H310+$G310)*0.15+$I310*0.85</f>
        <v>74.13</v>
      </c>
      <c r="K310" s="7">
        <v>303</v>
      </c>
      <c r="L310" s="7">
        <f>RANK($I310,$I$5:$I$327)</f>
        <v>305</v>
      </c>
      <c r="M310" s="7"/>
      <c r="N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="48" customFormat="1" ht="15" customHeight="1" spans="1:256">
      <c r="A311" s="7">
        <v>307</v>
      </c>
      <c r="B311" s="7" t="s">
        <v>417</v>
      </c>
      <c r="C311" s="60" t="s">
        <v>418</v>
      </c>
      <c r="D311" s="12" t="s">
        <v>17</v>
      </c>
      <c r="E311" s="12" t="s">
        <v>18</v>
      </c>
      <c r="F311" s="12" t="s">
        <v>25</v>
      </c>
      <c r="G311" s="13">
        <v>42</v>
      </c>
      <c r="H311" s="13">
        <v>0</v>
      </c>
      <c r="I311" s="13">
        <v>79.7</v>
      </c>
      <c r="J311" s="13">
        <f t="shared" si="47"/>
        <v>74.045</v>
      </c>
      <c r="K311" s="7">
        <v>304</v>
      </c>
      <c r="L311" s="7">
        <f>RANK($I311,$I$5:$I$327)</f>
        <v>306</v>
      </c>
      <c r="M311" s="7"/>
      <c r="N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="48" customFormat="1" ht="15" customHeight="1" spans="1:256">
      <c r="A312" s="7">
        <v>308</v>
      </c>
      <c r="B312" s="7" t="s">
        <v>419</v>
      </c>
      <c r="C312" s="60" t="s">
        <v>420</v>
      </c>
      <c r="D312" s="12" t="s">
        <v>17</v>
      </c>
      <c r="E312" s="12" t="s">
        <v>18</v>
      </c>
      <c r="F312" s="12" t="s">
        <v>25</v>
      </c>
      <c r="G312" s="13">
        <v>34</v>
      </c>
      <c r="H312" s="13">
        <v>2</v>
      </c>
      <c r="I312" s="13">
        <v>80.7</v>
      </c>
      <c r="J312" s="13">
        <f t="shared" si="47"/>
        <v>73.995</v>
      </c>
      <c r="K312" s="7">
        <v>305</v>
      </c>
      <c r="L312" s="7">
        <f>RANK($I312,$I$5:$I$327)</f>
        <v>302</v>
      </c>
      <c r="M312" s="7"/>
      <c r="N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="48" customFormat="1" ht="15" customHeight="1" spans="1:256">
      <c r="A313" s="7">
        <v>309</v>
      </c>
      <c r="B313" s="7" t="s">
        <v>421</v>
      </c>
      <c r="C313" s="60">
        <v>2010610009</v>
      </c>
      <c r="D313" s="12" t="s">
        <v>17</v>
      </c>
      <c r="E313" s="12" t="s">
        <v>18</v>
      </c>
      <c r="F313" s="12" t="s">
        <v>19</v>
      </c>
      <c r="G313" s="13">
        <v>38</v>
      </c>
      <c r="H313" s="13">
        <v>0</v>
      </c>
      <c r="I313" s="13">
        <v>79.6</v>
      </c>
      <c r="J313" s="13">
        <f t="shared" ref="J313:J317" si="48">(G313+H313)*0.15+I313*0.85</f>
        <v>73.36</v>
      </c>
      <c r="K313" s="7">
        <v>306</v>
      </c>
      <c r="L313" s="7">
        <f>RANK($I313,$I$5:$I$327)</f>
        <v>307</v>
      </c>
      <c r="M313" s="7"/>
      <c r="N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="48" customFormat="1" ht="15" customHeight="1" spans="1:256">
      <c r="A314" s="7">
        <v>310</v>
      </c>
      <c r="B314" s="7" t="s">
        <v>422</v>
      </c>
      <c r="C314" s="60">
        <v>2010610115</v>
      </c>
      <c r="D314" s="12" t="s">
        <v>17</v>
      </c>
      <c r="E314" s="12" t="s">
        <v>18</v>
      </c>
      <c r="F314" s="12" t="s">
        <v>27</v>
      </c>
      <c r="G314" s="13">
        <v>39</v>
      </c>
      <c r="H314" s="13">
        <v>0</v>
      </c>
      <c r="I314" s="13">
        <v>79.11</v>
      </c>
      <c r="J314" s="13">
        <v>73.09</v>
      </c>
      <c r="K314" s="7">
        <v>307</v>
      </c>
      <c r="L314" s="7">
        <f>RANK($I314,$I$5:$I$327)</f>
        <v>310</v>
      </c>
      <c r="M314" s="7"/>
      <c r="N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="48" customFormat="1" ht="15" customHeight="1" spans="1:256">
      <c r="A315" s="7">
        <v>311</v>
      </c>
      <c r="B315" s="7" t="s">
        <v>423</v>
      </c>
      <c r="C315" s="60">
        <v>2010610054</v>
      </c>
      <c r="D315" s="12" t="s">
        <v>17</v>
      </c>
      <c r="E315" s="12" t="s">
        <v>18</v>
      </c>
      <c r="F315" s="12" t="s">
        <v>37</v>
      </c>
      <c r="G315" s="13">
        <v>39</v>
      </c>
      <c r="H315" s="13">
        <v>0</v>
      </c>
      <c r="I315" s="13">
        <v>79</v>
      </c>
      <c r="J315" s="13">
        <f t="shared" si="48"/>
        <v>73</v>
      </c>
      <c r="K315" s="7">
        <v>308</v>
      </c>
      <c r="L315" s="7">
        <f>RANK($I315,$I$5:$I$327)</f>
        <v>311</v>
      </c>
      <c r="M315" s="7"/>
      <c r="N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="48" customFormat="1" ht="15" customHeight="1" spans="1:256">
      <c r="A316" s="7">
        <v>312</v>
      </c>
      <c r="B316" s="7" t="s">
        <v>424</v>
      </c>
      <c r="C316" s="60">
        <v>2010650004</v>
      </c>
      <c r="D316" s="12" t="s">
        <v>17</v>
      </c>
      <c r="E316" s="12" t="s">
        <v>18</v>
      </c>
      <c r="F316" s="12" t="s">
        <v>54</v>
      </c>
      <c r="G316" s="13">
        <v>42</v>
      </c>
      <c r="H316" s="13">
        <v>0</v>
      </c>
      <c r="I316" s="13">
        <v>77.6</v>
      </c>
      <c r="J316" s="13">
        <f t="shared" si="48"/>
        <v>72.26</v>
      </c>
      <c r="K316" s="7">
        <v>309</v>
      </c>
      <c r="L316" s="7">
        <f>RANK($I316,$I$5:$I$327)</f>
        <v>312</v>
      </c>
      <c r="M316" s="7"/>
      <c r="N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="48" customFormat="1" ht="15" customHeight="1" spans="1:256">
      <c r="A317" s="7">
        <v>313</v>
      </c>
      <c r="B317" s="7" t="s">
        <v>425</v>
      </c>
      <c r="C317" s="60">
        <v>2010610096</v>
      </c>
      <c r="D317" s="12" t="s">
        <v>17</v>
      </c>
      <c r="E317" s="12" t="s">
        <v>18</v>
      </c>
      <c r="F317" s="12" t="s">
        <v>37</v>
      </c>
      <c r="G317" s="13">
        <v>36</v>
      </c>
      <c r="H317" s="13">
        <v>0</v>
      </c>
      <c r="I317" s="13">
        <v>76.5</v>
      </c>
      <c r="J317" s="13">
        <f t="shared" si="48"/>
        <v>70.425</v>
      </c>
      <c r="K317" s="7">
        <v>310</v>
      </c>
      <c r="L317" s="7">
        <f>RANK($I317,$I$5:$I$327)</f>
        <v>313</v>
      </c>
      <c r="M317" s="7"/>
      <c r="N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="48" customFormat="1" ht="15" customHeight="1" spans="1:256">
      <c r="A318" s="7">
        <v>314</v>
      </c>
      <c r="B318" s="7" t="s">
        <v>426</v>
      </c>
      <c r="C318" s="60">
        <v>182018189</v>
      </c>
      <c r="D318" s="12" t="s">
        <v>17</v>
      </c>
      <c r="E318" s="12" t="s">
        <v>18</v>
      </c>
      <c r="F318" s="12" t="s">
        <v>27</v>
      </c>
      <c r="G318" s="13">
        <v>44</v>
      </c>
      <c r="H318" s="13">
        <v>0</v>
      </c>
      <c r="I318" s="13">
        <v>74.8</v>
      </c>
      <c r="J318" s="13">
        <f>($H318+$G318)*0.15+$I318*0.85</f>
        <v>70.18</v>
      </c>
      <c r="K318" s="7">
        <v>311</v>
      </c>
      <c r="L318" s="7">
        <f>RANK($I318,$I$5:$I$327)</f>
        <v>314</v>
      </c>
      <c r="M318" s="7"/>
      <c r="N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="48" customFormat="1" ht="15" customHeight="1" spans="1:256">
      <c r="A319" s="7">
        <v>315</v>
      </c>
      <c r="B319" s="7" t="s">
        <v>427</v>
      </c>
      <c r="C319" s="60" t="s">
        <v>428</v>
      </c>
      <c r="D319" s="12" t="s">
        <v>17</v>
      </c>
      <c r="E319" s="12" t="s">
        <v>18</v>
      </c>
      <c r="F319" s="12" t="s">
        <v>22</v>
      </c>
      <c r="G319" s="13">
        <v>48</v>
      </c>
      <c r="H319" s="13">
        <v>3</v>
      </c>
      <c r="I319" s="13">
        <v>73.3</v>
      </c>
      <c r="J319" s="13">
        <f t="shared" ref="J319:J322" si="49">(G319+H319)*0.15+I319*0.85</f>
        <v>69.955</v>
      </c>
      <c r="K319" s="7">
        <v>312</v>
      </c>
      <c r="L319" s="7">
        <f>RANK($I319,$I$5:$I$327)</f>
        <v>317</v>
      </c>
      <c r="M319" s="7"/>
      <c r="N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="48" customFormat="1" ht="15" customHeight="1" spans="1:256">
      <c r="A320" s="7">
        <v>316</v>
      </c>
      <c r="B320" s="7" t="s">
        <v>429</v>
      </c>
      <c r="C320" s="60">
        <v>2010610071</v>
      </c>
      <c r="D320" s="12" t="s">
        <v>17</v>
      </c>
      <c r="E320" s="12" t="s">
        <v>18</v>
      </c>
      <c r="F320" s="12" t="s">
        <v>40</v>
      </c>
      <c r="G320" s="13">
        <v>41</v>
      </c>
      <c r="H320" s="13">
        <v>0</v>
      </c>
      <c r="I320" s="13">
        <v>74.8</v>
      </c>
      <c r="J320" s="13">
        <v>69.73</v>
      </c>
      <c r="K320" s="7">
        <v>313</v>
      </c>
      <c r="L320" s="7">
        <f>RANK($I320,$I$5:$I$327)</f>
        <v>314</v>
      </c>
      <c r="M320" s="7"/>
      <c r="N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="48" customFormat="1" ht="15" customHeight="1" spans="1:256">
      <c r="A321" s="7">
        <v>317</v>
      </c>
      <c r="B321" s="7" t="s">
        <v>430</v>
      </c>
      <c r="C321" s="60" t="s">
        <v>431</v>
      </c>
      <c r="D321" s="12" t="s">
        <v>17</v>
      </c>
      <c r="E321" s="12" t="s">
        <v>18</v>
      </c>
      <c r="F321" s="12" t="s">
        <v>22</v>
      </c>
      <c r="G321" s="13">
        <v>47</v>
      </c>
      <c r="H321" s="13">
        <v>0</v>
      </c>
      <c r="I321" s="13">
        <v>73.4</v>
      </c>
      <c r="J321" s="13">
        <f t="shared" si="49"/>
        <v>69.44</v>
      </c>
      <c r="K321" s="7">
        <v>314</v>
      </c>
      <c r="L321" s="7">
        <f>RANK($I321,$I$5:$I$327)</f>
        <v>316</v>
      </c>
      <c r="M321" s="7"/>
      <c r="N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="48" customFormat="1" ht="15" customHeight="1" spans="1:256">
      <c r="A322" s="7">
        <v>318</v>
      </c>
      <c r="B322" s="7" t="s">
        <v>432</v>
      </c>
      <c r="C322" s="60">
        <v>2010610028</v>
      </c>
      <c r="D322" s="12" t="s">
        <v>17</v>
      </c>
      <c r="E322" s="12" t="s">
        <v>18</v>
      </c>
      <c r="F322" s="12" t="s">
        <v>19</v>
      </c>
      <c r="G322" s="13">
        <v>35</v>
      </c>
      <c r="H322" s="13">
        <v>0</v>
      </c>
      <c r="I322" s="13">
        <v>72.6</v>
      </c>
      <c r="J322" s="13">
        <f t="shared" si="49"/>
        <v>66.96</v>
      </c>
      <c r="K322" s="7">
        <v>315</v>
      </c>
      <c r="L322" s="7">
        <f>RANK($I322,$I$5:$I$327)</f>
        <v>318</v>
      </c>
      <c r="M322" s="7"/>
      <c r="N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="48" customFormat="1" ht="15" customHeight="1" spans="1:256">
      <c r="A323" s="7">
        <v>319</v>
      </c>
      <c r="B323" s="7" t="s">
        <v>433</v>
      </c>
      <c r="C323" s="60" t="s">
        <v>434</v>
      </c>
      <c r="D323" s="12" t="s">
        <v>17</v>
      </c>
      <c r="E323" s="12" t="s">
        <v>18</v>
      </c>
      <c r="F323" s="12" t="s">
        <v>25</v>
      </c>
      <c r="G323" s="13">
        <v>49</v>
      </c>
      <c r="H323" s="13">
        <v>5</v>
      </c>
      <c r="I323" s="13">
        <v>68.3</v>
      </c>
      <c r="J323" s="13">
        <f>(G323+H323)*15%+I323*85%</f>
        <v>66.155</v>
      </c>
      <c r="K323" s="7">
        <v>316</v>
      </c>
      <c r="L323" s="7">
        <f>RANK($I323,$I$5:$I$327)</f>
        <v>319</v>
      </c>
      <c r="M323" s="7"/>
      <c r="N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="48" customFormat="1" ht="15" customHeight="1" spans="1:256">
      <c r="A324" s="7">
        <v>320</v>
      </c>
      <c r="B324" s="7" t="s">
        <v>435</v>
      </c>
      <c r="C324" s="60" t="s">
        <v>436</v>
      </c>
      <c r="D324" s="12" t="s">
        <v>17</v>
      </c>
      <c r="E324" s="12" t="s">
        <v>18</v>
      </c>
      <c r="F324" s="12" t="s">
        <v>22</v>
      </c>
      <c r="G324" s="13">
        <v>38</v>
      </c>
      <c r="H324" s="13">
        <v>0</v>
      </c>
      <c r="I324" s="13">
        <v>65.8</v>
      </c>
      <c r="J324" s="13">
        <f t="shared" ref="J324:J327" si="50">(G324+H324)*0.15+I324*0.85</f>
        <v>61.63</v>
      </c>
      <c r="K324" s="7">
        <v>317</v>
      </c>
      <c r="L324" s="7">
        <f>RANK($I324,$I$5:$I$327)</f>
        <v>320</v>
      </c>
      <c r="M324" s="7"/>
      <c r="N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="48" customFormat="1" ht="15" customHeight="1" spans="1:256">
      <c r="A325" s="7">
        <v>321</v>
      </c>
      <c r="B325" s="7" t="s">
        <v>437</v>
      </c>
      <c r="C325" s="60">
        <v>2010610042</v>
      </c>
      <c r="D325" s="12" t="s">
        <v>17</v>
      </c>
      <c r="E325" s="12" t="s">
        <v>18</v>
      </c>
      <c r="F325" s="12" t="s">
        <v>54</v>
      </c>
      <c r="G325" s="13">
        <v>32</v>
      </c>
      <c r="H325" s="13">
        <v>0</v>
      </c>
      <c r="I325" s="13">
        <v>62.7</v>
      </c>
      <c r="J325" s="13">
        <f t="shared" si="50"/>
        <v>58.095</v>
      </c>
      <c r="K325" s="7">
        <v>318</v>
      </c>
      <c r="L325" s="7">
        <f>RANK($I325,$I$5:$I$327)</f>
        <v>321</v>
      </c>
      <c r="M325" s="7"/>
      <c r="N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="48" customFormat="1" ht="15" customHeight="1" spans="1:256">
      <c r="A326" s="47">
        <v>322</v>
      </c>
      <c r="B326" s="47" t="s">
        <v>438</v>
      </c>
      <c r="C326" s="72">
        <v>2010610140</v>
      </c>
      <c r="D326" s="73" t="s">
        <v>17</v>
      </c>
      <c r="E326" s="73" t="s">
        <v>18</v>
      </c>
      <c r="F326" s="73" t="s">
        <v>37</v>
      </c>
      <c r="G326" s="62">
        <v>36</v>
      </c>
      <c r="H326" s="62">
        <v>0</v>
      </c>
      <c r="I326" s="62">
        <v>60.68</v>
      </c>
      <c r="J326" s="62">
        <f t="shared" si="50"/>
        <v>56.978</v>
      </c>
      <c r="K326" s="47">
        <v>319</v>
      </c>
      <c r="L326" s="47">
        <f>RANK($I326,$I$5:$I$327)</f>
        <v>322</v>
      </c>
      <c r="M326" s="47"/>
      <c r="N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="7" customFormat="1" ht="15" customHeight="1" spans="1:256">
      <c r="A327" s="7">
        <v>323</v>
      </c>
      <c r="B327" s="7" t="s">
        <v>439</v>
      </c>
      <c r="C327" s="60">
        <v>1910000169</v>
      </c>
      <c r="D327" s="12" t="s">
        <v>17</v>
      </c>
      <c r="E327" s="12" t="s">
        <v>18</v>
      </c>
      <c r="F327" s="12" t="s">
        <v>19</v>
      </c>
      <c r="G327" s="13">
        <v>33</v>
      </c>
      <c r="H327" s="13">
        <v>0</v>
      </c>
      <c r="I327" s="13">
        <v>57.3</v>
      </c>
      <c r="J327" s="13">
        <f t="shared" si="50"/>
        <v>53.655</v>
      </c>
      <c r="K327" s="7">
        <v>320</v>
      </c>
      <c r="L327" s="7">
        <f>RANK($I327,$I$5:$I$327)</f>
        <v>323</v>
      </c>
      <c r="N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  <c r="IU327" s="6"/>
      <c r="IV327" s="6"/>
    </row>
    <row r="328" ht="15" customHeight="1" spans="1:13">
      <c r="A328"/>
      <c r="B328"/>
      <c r="C328"/>
      <c r="D328"/>
      <c r="E328"/>
      <c r="F328"/>
      <c r="G328"/>
      <c r="H328"/>
      <c r="I328"/>
      <c r="J328"/>
      <c r="K328"/>
      <c r="L328" s="52"/>
      <c r="M328"/>
    </row>
    <row r="329" ht="15" customHeight="1" spans="1:13">
      <c r="A329"/>
      <c r="B329"/>
      <c r="C329"/>
      <c r="D329"/>
      <c r="E329"/>
      <c r="F329"/>
      <c r="G329"/>
      <c r="H329"/>
      <c r="I329"/>
      <c r="J329"/>
      <c r="K329"/>
      <c r="L329" s="52"/>
      <c r="M329"/>
    </row>
    <row r="65511" spans="10:10">
      <c r="J65511" s="7"/>
    </row>
    <row r="65532" spans="1:1">
      <c r="A65532" s="7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pageSetup paperSize="9" scale="63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517"/>
  <sheetViews>
    <sheetView zoomScale="80" zoomScaleNormal="80" workbookViewId="0">
      <selection activeCell="A1" sqref="$A1:$XFD1048576"/>
    </sheetView>
  </sheetViews>
  <sheetFormatPr defaultColWidth="9.87962962962963" defaultRowHeight="15.6"/>
  <cols>
    <col min="1" max="1" width="5.77777777777778" style="4" customWidth="1"/>
    <col min="2" max="10" width="18.7777777777778" style="4" customWidth="1"/>
    <col min="11" max="12" width="18.7777777777778" style="57" customWidth="1"/>
    <col min="13" max="13" width="18.7777777777778" style="1" customWidth="1"/>
    <col min="14" max="14" width="9.87962962962963" style="1"/>
    <col min="16" max="16384" width="9.87962962962963" style="1"/>
  </cols>
  <sheetData>
    <row r="1" s="4" customFormat="1" ht="15" customHeight="1" spans="1:256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32"/>
      <c r="N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="56" customFormat="1" ht="25" customHeight="1" spans="1:256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33"/>
      <c r="N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48"/>
      <c r="IH2" s="48"/>
      <c r="II2" s="48"/>
      <c r="IJ2" s="48"/>
      <c r="IK2" s="48"/>
      <c r="IL2" s="48"/>
      <c r="IM2" s="48"/>
      <c r="IN2" s="48"/>
      <c r="IO2" s="48"/>
      <c r="IP2" s="48"/>
      <c r="IQ2" s="48"/>
      <c r="IR2" s="48"/>
      <c r="IS2" s="48"/>
      <c r="IT2" s="48"/>
      <c r="IU2" s="48"/>
      <c r="IV2" s="48"/>
    </row>
    <row r="3" s="56" customFormat="1" ht="30" customHeight="1" spans="1:25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9"/>
      <c r="N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  <c r="HN3" s="48"/>
      <c r="HO3" s="48"/>
      <c r="HP3" s="48"/>
      <c r="HQ3" s="48"/>
      <c r="HR3" s="48"/>
      <c r="HS3" s="48"/>
      <c r="HT3" s="48"/>
      <c r="HU3" s="48"/>
      <c r="HV3" s="48"/>
      <c r="HW3" s="48"/>
      <c r="HX3" s="48"/>
      <c r="HY3" s="48"/>
      <c r="HZ3" s="48"/>
      <c r="IA3" s="48"/>
      <c r="IB3" s="48"/>
      <c r="IC3" s="48"/>
      <c r="ID3" s="48"/>
      <c r="IE3" s="48"/>
      <c r="IF3" s="48"/>
      <c r="IG3" s="48"/>
      <c r="IH3" s="48"/>
      <c r="II3" s="48"/>
      <c r="IJ3" s="48"/>
      <c r="IK3" s="48"/>
      <c r="IL3" s="48"/>
      <c r="IM3" s="48"/>
      <c r="IN3" s="48"/>
      <c r="IO3" s="48"/>
      <c r="IP3" s="48"/>
      <c r="IQ3" s="48"/>
      <c r="IR3" s="48"/>
      <c r="IS3" s="48"/>
      <c r="IT3" s="48"/>
      <c r="IU3" s="48"/>
      <c r="IV3" s="48"/>
    </row>
    <row r="4" s="4" customFormat="1" ht="40" customHeight="1" spans="1:256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64" t="s">
        <v>13</v>
      </c>
      <c r="L4" s="64" t="s">
        <v>14</v>
      </c>
      <c r="M4" s="10" t="s">
        <v>15</v>
      </c>
      <c r="N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="4" customFormat="1" ht="15" customHeight="1" spans="1:256">
      <c r="A5" s="7">
        <v>1</v>
      </c>
      <c r="B5" s="7" t="s">
        <v>440</v>
      </c>
      <c r="C5" s="12">
        <v>2010620006</v>
      </c>
      <c r="D5" s="7" t="s">
        <v>17</v>
      </c>
      <c r="E5" s="7" t="s">
        <v>441</v>
      </c>
      <c r="F5" s="7" t="s">
        <v>442</v>
      </c>
      <c r="G5" s="13">
        <v>55</v>
      </c>
      <c r="H5" s="13">
        <v>40</v>
      </c>
      <c r="I5" s="13">
        <v>92.3</v>
      </c>
      <c r="J5" s="13">
        <v>92.705</v>
      </c>
      <c r="K5" s="65">
        <f>RANK($J5,$J$5:$J$53)</f>
        <v>1</v>
      </c>
      <c r="L5" s="65">
        <f>RANK($I5,$I$5:$I$53)</f>
        <v>6</v>
      </c>
      <c r="M5" s="13"/>
      <c r="N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="4" customFormat="1" ht="15" customHeight="1" spans="1:256">
      <c r="A6" s="7">
        <v>2</v>
      </c>
      <c r="B6" s="7" t="s">
        <v>443</v>
      </c>
      <c r="C6" s="12">
        <v>2010610093</v>
      </c>
      <c r="D6" s="7" t="s">
        <v>17</v>
      </c>
      <c r="E6" s="7" t="s">
        <v>441</v>
      </c>
      <c r="F6" s="7" t="s">
        <v>442</v>
      </c>
      <c r="G6" s="13">
        <v>58</v>
      </c>
      <c r="H6" s="13">
        <v>13.5</v>
      </c>
      <c r="I6" s="13">
        <v>92.7</v>
      </c>
      <c r="J6" s="13">
        <v>89.52</v>
      </c>
      <c r="K6" s="65">
        <f>RANK($J6,$J$5:$J$53)</f>
        <v>2</v>
      </c>
      <c r="L6" s="65">
        <f>RANK($I6,$I$5:$I$53)</f>
        <v>3</v>
      </c>
      <c r="M6" s="13"/>
      <c r="N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="4" customFormat="1" ht="15" customHeight="1" spans="1:256">
      <c r="A7" s="7">
        <v>3</v>
      </c>
      <c r="B7" s="7" t="s">
        <v>444</v>
      </c>
      <c r="C7" s="12">
        <v>2010610201</v>
      </c>
      <c r="D7" s="7" t="s">
        <v>17</v>
      </c>
      <c r="E7" s="7" t="s">
        <v>441</v>
      </c>
      <c r="F7" s="7" t="s">
        <v>442</v>
      </c>
      <c r="G7" s="13">
        <v>51</v>
      </c>
      <c r="H7" s="13">
        <v>26</v>
      </c>
      <c r="I7" s="13">
        <v>90.4</v>
      </c>
      <c r="J7" s="13">
        <v>88.39</v>
      </c>
      <c r="K7" s="65">
        <f>RANK($J7,$J$5:$J$53)</f>
        <v>3</v>
      </c>
      <c r="L7" s="65">
        <f>RANK($I7,$I$5:$I$53)</f>
        <v>13</v>
      </c>
      <c r="M7" s="13"/>
      <c r="N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="4" customFormat="1" ht="15" customHeight="1" spans="1:256">
      <c r="A8" s="7">
        <v>4</v>
      </c>
      <c r="B8" s="58" t="s">
        <v>445</v>
      </c>
      <c r="C8" s="59">
        <v>2010610243</v>
      </c>
      <c r="D8" s="7" t="s">
        <v>17</v>
      </c>
      <c r="E8" s="7" t="s">
        <v>441</v>
      </c>
      <c r="F8" s="7" t="s">
        <v>442</v>
      </c>
      <c r="G8" s="13">
        <v>51</v>
      </c>
      <c r="H8" s="13">
        <v>5.6</v>
      </c>
      <c r="I8" s="66">
        <v>93.4</v>
      </c>
      <c r="J8" s="13">
        <f>ROUND((G8+H8)*0.15+I8*0.85,2)</f>
        <v>87.88</v>
      </c>
      <c r="K8" s="65">
        <f>RANK($J8,$J$5:$J$53)</f>
        <v>4</v>
      </c>
      <c r="L8" s="65">
        <f>RANK($I8,$I$5:$I$53)</f>
        <v>2</v>
      </c>
      <c r="M8" s="13"/>
      <c r="N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="4" customFormat="1" ht="15" customHeight="1" spans="1:256">
      <c r="A9" s="7">
        <v>5</v>
      </c>
      <c r="B9" s="7" t="s">
        <v>446</v>
      </c>
      <c r="C9" s="12">
        <v>2010610084</v>
      </c>
      <c r="D9" s="7" t="s">
        <v>17</v>
      </c>
      <c r="E9" s="7" t="s">
        <v>441</v>
      </c>
      <c r="F9" s="7" t="s">
        <v>442</v>
      </c>
      <c r="G9" s="13">
        <v>44</v>
      </c>
      <c r="H9" s="13">
        <v>6.5</v>
      </c>
      <c r="I9" s="13">
        <v>94.2</v>
      </c>
      <c r="J9" s="13">
        <v>87.645</v>
      </c>
      <c r="K9" s="65">
        <f>RANK($J9,$J$5:$J$53)</f>
        <v>5</v>
      </c>
      <c r="L9" s="65">
        <f>RANK($I9,$I$5:$I$53)</f>
        <v>1</v>
      </c>
      <c r="M9" s="13"/>
      <c r="N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="4" customFormat="1" ht="15" customHeight="1" spans="1:256">
      <c r="A10" s="7">
        <v>6</v>
      </c>
      <c r="B10" s="7" t="s">
        <v>447</v>
      </c>
      <c r="C10" s="12">
        <v>2010610211</v>
      </c>
      <c r="D10" s="7" t="s">
        <v>17</v>
      </c>
      <c r="E10" s="7" t="s">
        <v>441</v>
      </c>
      <c r="F10" s="7" t="s">
        <v>442</v>
      </c>
      <c r="G10" s="13">
        <v>50</v>
      </c>
      <c r="H10" s="13">
        <v>5</v>
      </c>
      <c r="I10" s="13">
        <v>92</v>
      </c>
      <c r="J10" s="13">
        <v>86.45</v>
      </c>
      <c r="K10" s="65">
        <f>RANK($J10,$J$5:$J$53)</f>
        <v>6</v>
      </c>
      <c r="L10" s="65">
        <f>RANK($I10,$I$5:$I$53)</f>
        <v>7</v>
      </c>
      <c r="M10" s="13"/>
      <c r="N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="4" customFormat="1" ht="15" customHeight="1" spans="1:256">
      <c r="A11" s="7">
        <v>7</v>
      </c>
      <c r="B11" s="7" t="s">
        <v>448</v>
      </c>
      <c r="C11" s="60">
        <v>2010610146</v>
      </c>
      <c r="D11" s="7" t="s">
        <v>17</v>
      </c>
      <c r="E11" s="7" t="s">
        <v>441</v>
      </c>
      <c r="F11" s="7" t="s">
        <v>442</v>
      </c>
      <c r="G11" s="13">
        <v>47.5</v>
      </c>
      <c r="H11" s="13">
        <v>3.3</v>
      </c>
      <c r="I11" s="13">
        <v>92.7</v>
      </c>
      <c r="J11" s="13">
        <f>ROUND((G11+H11)*0.15+I11*0.85,2)</f>
        <v>86.42</v>
      </c>
      <c r="K11" s="65">
        <f>RANK($J11,$J$5:$J$53)</f>
        <v>7</v>
      </c>
      <c r="L11" s="65">
        <f>RANK($I11,$I$5:$I$53)</f>
        <v>3</v>
      </c>
      <c r="M11" s="13"/>
      <c r="N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="4" customFormat="1" ht="15" customHeight="1" spans="1:256">
      <c r="A12" s="7">
        <v>8</v>
      </c>
      <c r="B12" s="7" t="s">
        <v>449</v>
      </c>
      <c r="C12" s="12">
        <v>2010620015</v>
      </c>
      <c r="D12" s="7" t="s">
        <v>17</v>
      </c>
      <c r="E12" s="7" t="s">
        <v>441</v>
      </c>
      <c r="F12" s="7" t="s">
        <v>442</v>
      </c>
      <c r="G12" s="13">
        <v>47</v>
      </c>
      <c r="H12" s="13">
        <v>2</v>
      </c>
      <c r="I12" s="13">
        <v>92.4</v>
      </c>
      <c r="J12" s="13">
        <v>85.89</v>
      </c>
      <c r="K12" s="65">
        <f>RANK($J12,$J$5:$J$53)</f>
        <v>8</v>
      </c>
      <c r="L12" s="65">
        <f>RANK($I12,$I$5:$I$53)</f>
        <v>5</v>
      </c>
      <c r="M12" s="13"/>
      <c r="N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="4" customFormat="1" ht="15" customHeight="1" spans="1:256">
      <c r="A13" s="7">
        <v>9</v>
      </c>
      <c r="B13" s="7" t="s">
        <v>450</v>
      </c>
      <c r="C13" s="12">
        <v>2010610272</v>
      </c>
      <c r="D13" s="7" t="s">
        <v>17</v>
      </c>
      <c r="E13" s="7" t="s">
        <v>441</v>
      </c>
      <c r="F13" s="7" t="s">
        <v>442</v>
      </c>
      <c r="G13" s="13">
        <v>47</v>
      </c>
      <c r="H13" s="13">
        <v>1.5</v>
      </c>
      <c r="I13" s="13">
        <v>91.5</v>
      </c>
      <c r="J13" s="61">
        <v>85.05</v>
      </c>
      <c r="K13" s="65">
        <f>RANK($J13,$J$5:$J$53)</f>
        <v>9</v>
      </c>
      <c r="L13" s="65">
        <f>RANK($I13,$I$5:$I$53)</f>
        <v>9</v>
      </c>
      <c r="M13" s="13"/>
      <c r="N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="4" customFormat="1" ht="15" customHeight="1" spans="1:256">
      <c r="A14" s="7">
        <v>10</v>
      </c>
      <c r="B14" s="7" t="s">
        <v>451</v>
      </c>
      <c r="C14" s="12">
        <v>2010620027</v>
      </c>
      <c r="D14" s="7" t="s">
        <v>17</v>
      </c>
      <c r="E14" s="7" t="s">
        <v>441</v>
      </c>
      <c r="F14" s="7" t="s">
        <v>442</v>
      </c>
      <c r="G14" s="13">
        <v>60</v>
      </c>
      <c r="H14" s="13">
        <v>7.3</v>
      </c>
      <c r="I14" s="13">
        <v>87.9</v>
      </c>
      <c r="J14" s="13">
        <f>(G14+H14)*0.15+I14*0.85</f>
        <v>84.81</v>
      </c>
      <c r="K14" s="65">
        <f>RANK($J14,$J$5:$J$53)</f>
        <v>10</v>
      </c>
      <c r="L14" s="65">
        <f>RANK($I14,$I$5:$I$53)</f>
        <v>24</v>
      </c>
      <c r="M14" s="13"/>
      <c r="N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="4" customFormat="1" ht="15" customHeight="1" spans="1:256">
      <c r="A15" s="7">
        <v>11</v>
      </c>
      <c r="B15" s="7" t="s">
        <v>452</v>
      </c>
      <c r="C15" s="12">
        <v>2010610056</v>
      </c>
      <c r="D15" s="7" t="s">
        <v>17</v>
      </c>
      <c r="E15" s="7" t="s">
        <v>441</v>
      </c>
      <c r="F15" s="7" t="s">
        <v>442</v>
      </c>
      <c r="G15" s="13">
        <v>45</v>
      </c>
      <c r="H15" s="13">
        <v>3.3</v>
      </c>
      <c r="I15" s="13">
        <v>90.9</v>
      </c>
      <c r="J15" s="13">
        <v>84.51</v>
      </c>
      <c r="K15" s="65">
        <f>RANK($J15,$J$5:$J$53)</f>
        <v>11</v>
      </c>
      <c r="L15" s="65">
        <f>RANK($I15,$I$5:$I$53)</f>
        <v>10</v>
      </c>
      <c r="M15" s="13"/>
      <c r="N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="4" customFormat="1" ht="15" customHeight="1" spans="1:256">
      <c r="A16" s="7">
        <v>12</v>
      </c>
      <c r="B16" s="7" t="s">
        <v>453</v>
      </c>
      <c r="C16" s="12">
        <v>2010610004</v>
      </c>
      <c r="D16" s="7" t="s">
        <v>17</v>
      </c>
      <c r="E16" s="7" t="s">
        <v>441</v>
      </c>
      <c r="F16" s="7" t="s">
        <v>442</v>
      </c>
      <c r="G16" s="13">
        <v>43</v>
      </c>
      <c r="H16" s="13">
        <v>0</v>
      </c>
      <c r="I16" s="13">
        <v>91.8</v>
      </c>
      <c r="J16" s="13">
        <v>84.48</v>
      </c>
      <c r="K16" s="65">
        <f>RANK($J16,$J$5:$J$53)</f>
        <v>12</v>
      </c>
      <c r="L16" s="65">
        <f>RANK($I16,$I$5:$I$53)</f>
        <v>8</v>
      </c>
      <c r="M16" s="13"/>
      <c r="N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="4" customFormat="1" ht="15" customHeight="1" spans="1:256">
      <c r="A17" s="7">
        <v>13</v>
      </c>
      <c r="B17" s="7" t="s">
        <v>454</v>
      </c>
      <c r="C17" s="12">
        <v>2010620070</v>
      </c>
      <c r="D17" s="7" t="s">
        <v>17</v>
      </c>
      <c r="E17" s="7" t="s">
        <v>441</v>
      </c>
      <c r="F17" s="7" t="s">
        <v>442</v>
      </c>
      <c r="G17" s="13">
        <v>53</v>
      </c>
      <c r="H17" s="13">
        <v>2</v>
      </c>
      <c r="I17" s="13">
        <v>89.5</v>
      </c>
      <c r="J17" s="13">
        <v>84.33</v>
      </c>
      <c r="K17" s="65">
        <f>RANK($J17,$J$5:$J$53)</f>
        <v>13</v>
      </c>
      <c r="L17" s="65">
        <f>RANK($I17,$I$5:$I$53)</f>
        <v>18</v>
      </c>
      <c r="M17" s="13"/>
      <c r="N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="4" customFormat="1" ht="15" customHeight="1" spans="1:256">
      <c r="A18" s="7">
        <v>14</v>
      </c>
      <c r="B18" s="7" t="s">
        <v>455</v>
      </c>
      <c r="C18" s="12">
        <v>2010610021</v>
      </c>
      <c r="D18" s="7" t="s">
        <v>17</v>
      </c>
      <c r="E18" s="7" t="s">
        <v>441</v>
      </c>
      <c r="F18" s="7" t="s">
        <v>442</v>
      </c>
      <c r="G18" s="13">
        <v>55</v>
      </c>
      <c r="H18" s="13">
        <v>13.1</v>
      </c>
      <c r="I18" s="13">
        <v>86.9</v>
      </c>
      <c r="J18" s="13">
        <v>84.08</v>
      </c>
      <c r="K18" s="65">
        <f>RANK($J18,$J$5:$J$53)</f>
        <v>14</v>
      </c>
      <c r="L18" s="65">
        <f>RANK($I18,$I$5:$I$53)</f>
        <v>32</v>
      </c>
      <c r="M18" s="13"/>
      <c r="N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="4" customFormat="1" ht="15" customHeight="1" spans="1:256">
      <c r="A19" s="7">
        <v>15</v>
      </c>
      <c r="B19" s="7" t="s">
        <v>456</v>
      </c>
      <c r="C19" s="12">
        <v>2010610024</v>
      </c>
      <c r="D19" s="7" t="s">
        <v>17</v>
      </c>
      <c r="E19" s="7" t="s">
        <v>441</v>
      </c>
      <c r="F19" s="7" t="s">
        <v>442</v>
      </c>
      <c r="G19" s="13">
        <v>46</v>
      </c>
      <c r="H19" s="61">
        <v>6.5</v>
      </c>
      <c r="I19" s="61">
        <v>89.2</v>
      </c>
      <c r="J19" s="61">
        <v>83.7</v>
      </c>
      <c r="K19" s="65">
        <f>RANK($J19,$J$5:$J$53)</f>
        <v>15</v>
      </c>
      <c r="L19" s="65">
        <f>RANK($I19,$I$5:$I$53)</f>
        <v>19</v>
      </c>
      <c r="M19" s="13"/>
      <c r="N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="4" customFormat="1" ht="15" customHeight="1" spans="1:256">
      <c r="A20" s="7">
        <v>16</v>
      </c>
      <c r="B20" s="7" t="s">
        <v>457</v>
      </c>
      <c r="C20" s="60">
        <v>2010610203</v>
      </c>
      <c r="D20" s="7" t="s">
        <v>17</v>
      </c>
      <c r="E20" s="7" t="s">
        <v>441</v>
      </c>
      <c r="F20" s="7" t="s">
        <v>442</v>
      </c>
      <c r="G20" s="61">
        <v>45</v>
      </c>
      <c r="H20" s="61">
        <v>2.3</v>
      </c>
      <c r="I20" s="61">
        <v>90.1</v>
      </c>
      <c r="J20" s="13">
        <f t="shared" ref="J20:J24" si="0">ROUND((G20+H20)*0.15+I20*0.85,2)</f>
        <v>83.68</v>
      </c>
      <c r="K20" s="65">
        <f>RANK($J20,$J$5:$J$53)</f>
        <v>16</v>
      </c>
      <c r="L20" s="65">
        <f>RANK($I20,$I$5:$I$53)</f>
        <v>16</v>
      </c>
      <c r="M20" s="13"/>
      <c r="N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="4" customFormat="1" ht="15" customHeight="1" spans="1:256">
      <c r="A21" s="7">
        <v>17</v>
      </c>
      <c r="B21" s="58" t="s">
        <v>458</v>
      </c>
      <c r="C21" s="59">
        <v>2010610131</v>
      </c>
      <c r="D21" s="7" t="s">
        <v>17</v>
      </c>
      <c r="E21" s="7" t="s">
        <v>441</v>
      </c>
      <c r="F21" s="7" t="s">
        <v>442</v>
      </c>
      <c r="G21" s="13">
        <v>44</v>
      </c>
      <c r="H21" s="13">
        <v>0</v>
      </c>
      <c r="I21" s="13">
        <v>90.6</v>
      </c>
      <c r="J21" s="13">
        <f t="shared" si="0"/>
        <v>83.61</v>
      </c>
      <c r="K21" s="65">
        <f>RANK($J21,$J$5:$J$53)</f>
        <v>17</v>
      </c>
      <c r="L21" s="65">
        <f>RANK($I21,$I$5:$I$53)</f>
        <v>12</v>
      </c>
      <c r="M21" s="13"/>
      <c r="N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="4" customFormat="1" ht="15" customHeight="1" spans="1:256">
      <c r="A22" s="7">
        <v>18</v>
      </c>
      <c r="B22" s="7" t="s">
        <v>459</v>
      </c>
      <c r="C22" s="12">
        <v>2010610267</v>
      </c>
      <c r="D22" s="7" t="s">
        <v>17</v>
      </c>
      <c r="E22" s="7" t="s">
        <v>441</v>
      </c>
      <c r="F22" s="7" t="s">
        <v>442</v>
      </c>
      <c r="G22" s="13">
        <v>45</v>
      </c>
      <c r="H22" s="13">
        <v>0</v>
      </c>
      <c r="I22" s="13">
        <v>90.3</v>
      </c>
      <c r="J22" s="61">
        <f>I22*0.85+0.15*G22</f>
        <v>83.505</v>
      </c>
      <c r="K22" s="65">
        <f>RANK($J22,$J$5:$J$53)</f>
        <v>18</v>
      </c>
      <c r="L22" s="65">
        <f>RANK($I22,$I$5:$I$53)</f>
        <v>15</v>
      </c>
      <c r="M22" s="13"/>
      <c r="N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="4" customFormat="1" ht="15" customHeight="1" spans="1:256">
      <c r="A23" s="7">
        <v>19</v>
      </c>
      <c r="B23" s="7" t="s">
        <v>460</v>
      </c>
      <c r="C23" s="12">
        <v>2010610047</v>
      </c>
      <c r="D23" s="7" t="s">
        <v>17</v>
      </c>
      <c r="E23" s="7" t="s">
        <v>441</v>
      </c>
      <c r="F23" s="7" t="s">
        <v>442</v>
      </c>
      <c r="G23" s="13">
        <v>53.5</v>
      </c>
      <c r="H23" s="13">
        <v>3</v>
      </c>
      <c r="I23" s="13">
        <v>88.2</v>
      </c>
      <c r="J23" s="13">
        <v>83.45</v>
      </c>
      <c r="K23" s="65">
        <f>RANK($J23,$J$5:$J$53)</f>
        <v>19</v>
      </c>
      <c r="L23" s="65">
        <f>RANK($I23,$I$5:$I$53)</f>
        <v>22</v>
      </c>
      <c r="M23" s="13"/>
      <c r="N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="4" customFormat="1" ht="15" customHeight="1" spans="1:256">
      <c r="A24" s="7">
        <v>20</v>
      </c>
      <c r="B24" s="7" t="s">
        <v>461</v>
      </c>
      <c r="C24" s="60">
        <v>2010630006</v>
      </c>
      <c r="D24" s="7" t="s">
        <v>17</v>
      </c>
      <c r="E24" s="7" t="s">
        <v>441</v>
      </c>
      <c r="F24" s="7" t="s">
        <v>442</v>
      </c>
      <c r="G24" s="61">
        <v>43</v>
      </c>
      <c r="H24" s="13">
        <v>0</v>
      </c>
      <c r="I24" s="61">
        <v>90.4</v>
      </c>
      <c r="J24" s="13">
        <f t="shared" si="0"/>
        <v>83.29</v>
      </c>
      <c r="K24" s="65">
        <f>RANK($J24,$J$5:$J$53)</f>
        <v>20</v>
      </c>
      <c r="L24" s="65">
        <f>RANK($I24,$I$5:$I$53)</f>
        <v>13</v>
      </c>
      <c r="M24" s="13"/>
      <c r="N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="4" customFormat="1" ht="15" customHeight="1" spans="1:256">
      <c r="A25" s="7">
        <v>21</v>
      </c>
      <c r="B25" s="7" t="s">
        <v>462</v>
      </c>
      <c r="C25" s="12">
        <v>2010610083</v>
      </c>
      <c r="D25" s="7" t="s">
        <v>17</v>
      </c>
      <c r="E25" s="7" t="s">
        <v>441</v>
      </c>
      <c r="F25" s="7" t="s">
        <v>442</v>
      </c>
      <c r="G25" s="13">
        <v>45</v>
      </c>
      <c r="H25" s="13">
        <v>0.1</v>
      </c>
      <c r="I25" s="13">
        <v>89.9</v>
      </c>
      <c r="J25" s="13">
        <f>I25*0.85+45.1*0.15</f>
        <v>83.18</v>
      </c>
      <c r="K25" s="65">
        <f>RANK($J25,$J$5:$J$53)</f>
        <v>21</v>
      </c>
      <c r="L25" s="65">
        <f>RANK($I25,$I$5:$I$53)</f>
        <v>17</v>
      </c>
      <c r="M25" s="13"/>
      <c r="N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="4" customFormat="1" ht="15" customHeight="1" spans="1:256">
      <c r="A26" s="7">
        <v>22</v>
      </c>
      <c r="B26" s="7" t="s">
        <v>463</v>
      </c>
      <c r="C26" s="12">
        <v>2010630049</v>
      </c>
      <c r="D26" s="7" t="s">
        <v>17</v>
      </c>
      <c r="E26" s="7" t="s">
        <v>441</v>
      </c>
      <c r="F26" s="7" t="s">
        <v>442</v>
      </c>
      <c r="G26" s="13">
        <v>55</v>
      </c>
      <c r="H26" s="13">
        <v>0</v>
      </c>
      <c r="I26" s="13">
        <v>87.8</v>
      </c>
      <c r="J26" s="13">
        <v>82.88</v>
      </c>
      <c r="K26" s="65">
        <f>RANK($J26,$J$5:$J$53)</f>
        <v>22</v>
      </c>
      <c r="L26" s="65">
        <f>RANK($I26,$I$5:$I$53)</f>
        <v>27</v>
      </c>
      <c r="M26" s="13"/>
      <c r="N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="4" customFormat="1" ht="15" customHeight="1" spans="1:256">
      <c r="A27" s="7">
        <v>23</v>
      </c>
      <c r="B27" s="7" t="s">
        <v>464</v>
      </c>
      <c r="C27" s="12">
        <v>2010610061</v>
      </c>
      <c r="D27" s="7" t="s">
        <v>17</v>
      </c>
      <c r="E27" s="7" t="s">
        <v>441</v>
      </c>
      <c r="F27" s="7" t="s">
        <v>442</v>
      </c>
      <c r="G27" s="13">
        <v>46</v>
      </c>
      <c r="H27" s="13">
        <v>4.5</v>
      </c>
      <c r="I27" s="13">
        <v>88.2</v>
      </c>
      <c r="J27" s="13">
        <f>I27*0.85+50.5*0.15</f>
        <v>82.545</v>
      </c>
      <c r="K27" s="65">
        <f>RANK($J27,$J$5:$J$53)</f>
        <v>23</v>
      </c>
      <c r="L27" s="65">
        <f>RANK($I27,$I$5:$I$53)</f>
        <v>22</v>
      </c>
      <c r="M27" s="13"/>
      <c r="N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="4" customFormat="1" ht="15" customHeight="1" spans="1:256">
      <c r="A28" s="7">
        <v>24</v>
      </c>
      <c r="B28" s="7" t="s">
        <v>465</v>
      </c>
      <c r="C28" s="12">
        <v>2010610099</v>
      </c>
      <c r="D28" s="7" t="s">
        <v>17</v>
      </c>
      <c r="E28" s="7" t="s">
        <v>441</v>
      </c>
      <c r="F28" s="7" t="s">
        <v>442</v>
      </c>
      <c r="G28" s="13">
        <v>45</v>
      </c>
      <c r="H28" s="13">
        <v>0</v>
      </c>
      <c r="I28" s="13">
        <v>88.8</v>
      </c>
      <c r="J28" s="13">
        <v>82.23</v>
      </c>
      <c r="K28" s="65">
        <f>RANK($J28,$J$5:$J$53)</f>
        <v>24</v>
      </c>
      <c r="L28" s="65">
        <f>RANK($I28,$I$5:$I$53)</f>
        <v>20</v>
      </c>
      <c r="M28" s="13"/>
      <c r="N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="4" customFormat="1" ht="15" customHeight="1" spans="1:256">
      <c r="A29" s="7">
        <v>25</v>
      </c>
      <c r="B29" s="7" t="s">
        <v>466</v>
      </c>
      <c r="C29" s="12">
        <v>2010610127</v>
      </c>
      <c r="D29" s="7" t="s">
        <v>17</v>
      </c>
      <c r="E29" s="7" t="s">
        <v>441</v>
      </c>
      <c r="F29" s="7" t="s">
        <v>442</v>
      </c>
      <c r="G29" s="13">
        <v>34</v>
      </c>
      <c r="H29" s="13">
        <v>0</v>
      </c>
      <c r="I29" s="13">
        <v>90.7</v>
      </c>
      <c r="J29" s="13">
        <f>($G29+$H29)*0.15+$I29*0.85</f>
        <v>82.195</v>
      </c>
      <c r="K29" s="65">
        <f>RANK($J29,$J$5:$J$53)</f>
        <v>25</v>
      </c>
      <c r="L29" s="65">
        <f>RANK($I29,$I$5:$I$53)</f>
        <v>11</v>
      </c>
      <c r="M29" s="13"/>
      <c r="N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="4" customFormat="1" ht="15" customHeight="1" spans="1:256">
      <c r="A30" s="7">
        <v>26</v>
      </c>
      <c r="B30" s="7" t="s">
        <v>467</v>
      </c>
      <c r="C30" s="12">
        <v>2010610066</v>
      </c>
      <c r="D30" s="7" t="s">
        <v>17</v>
      </c>
      <c r="E30" s="7" t="s">
        <v>441</v>
      </c>
      <c r="F30" s="7" t="s">
        <v>442</v>
      </c>
      <c r="G30" s="13">
        <v>50</v>
      </c>
      <c r="H30" s="13">
        <v>4</v>
      </c>
      <c r="I30" s="13">
        <v>86.7</v>
      </c>
      <c r="J30" s="13">
        <v>81.8</v>
      </c>
      <c r="K30" s="65">
        <f>RANK($J30,$J$5:$J$53)</f>
        <v>26</v>
      </c>
      <c r="L30" s="65">
        <f>RANK($I30,$I$5:$I$53)</f>
        <v>33</v>
      </c>
      <c r="M30" s="13"/>
      <c r="N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="4" customFormat="1" ht="15" customHeight="1" spans="1:256">
      <c r="A31" s="7">
        <v>27</v>
      </c>
      <c r="B31" s="7" t="s">
        <v>468</v>
      </c>
      <c r="C31" s="12">
        <v>2010610128</v>
      </c>
      <c r="D31" s="7" t="s">
        <v>17</v>
      </c>
      <c r="E31" s="7" t="s">
        <v>441</v>
      </c>
      <c r="F31" s="7" t="s">
        <v>442</v>
      </c>
      <c r="G31" s="13">
        <v>47.5</v>
      </c>
      <c r="H31" s="13">
        <v>20.4</v>
      </c>
      <c r="I31" s="13">
        <v>84.2</v>
      </c>
      <c r="J31" s="13">
        <v>81.76</v>
      </c>
      <c r="K31" s="65">
        <f>RANK($J31,$J$5:$J$53)</f>
        <v>27</v>
      </c>
      <c r="L31" s="65">
        <f>RANK($I31,$I$5:$I$53)</f>
        <v>40</v>
      </c>
      <c r="M31" s="13"/>
      <c r="N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="4" customFormat="1" ht="15" customHeight="1" spans="1:256">
      <c r="A32" s="7">
        <v>28</v>
      </c>
      <c r="B32" s="58" t="s">
        <v>469</v>
      </c>
      <c r="C32" s="59">
        <v>2010610233</v>
      </c>
      <c r="D32" s="7" t="s">
        <v>17</v>
      </c>
      <c r="E32" s="7" t="s">
        <v>441</v>
      </c>
      <c r="F32" s="7" t="s">
        <v>442</v>
      </c>
      <c r="G32" s="13">
        <v>40</v>
      </c>
      <c r="H32" s="13">
        <v>0</v>
      </c>
      <c r="I32" s="13">
        <v>87.9</v>
      </c>
      <c r="J32" s="13">
        <f>ROUND((G32+H32)*0.15+I32*0.85,2)</f>
        <v>80.72</v>
      </c>
      <c r="K32" s="65">
        <f>RANK($J32,$J$5:$J$53)</f>
        <v>28</v>
      </c>
      <c r="L32" s="65">
        <f>RANK($I32,$I$5:$I$53)</f>
        <v>24</v>
      </c>
      <c r="M32" s="13"/>
      <c r="N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="4" customFormat="1" ht="15" customHeight="1" spans="1:256">
      <c r="A33" s="7">
        <v>29</v>
      </c>
      <c r="B33" s="7" t="s">
        <v>470</v>
      </c>
      <c r="C33" s="12">
        <v>2010630068</v>
      </c>
      <c r="D33" s="7" t="s">
        <v>17</v>
      </c>
      <c r="E33" s="7" t="s">
        <v>441</v>
      </c>
      <c r="F33" s="7" t="s">
        <v>442</v>
      </c>
      <c r="G33" s="13">
        <v>40</v>
      </c>
      <c r="H33" s="13">
        <v>0</v>
      </c>
      <c r="I33" s="13">
        <v>87.9</v>
      </c>
      <c r="J33" s="13">
        <v>80.72</v>
      </c>
      <c r="K33" s="65">
        <f>RANK($J33,$J$5:$J$53)</f>
        <v>28</v>
      </c>
      <c r="L33" s="65">
        <f>RANK($I33,$I$5:$I$53)</f>
        <v>24</v>
      </c>
      <c r="M33" s="13"/>
      <c r="N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="4" customFormat="1" ht="15" customHeight="1" spans="1:256">
      <c r="A34" s="7">
        <v>30</v>
      </c>
      <c r="B34" s="7" t="s">
        <v>471</v>
      </c>
      <c r="C34" s="12">
        <v>2010610381</v>
      </c>
      <c r="D34" s="7" t="s">
        <v>17</v>
      </c>
      <c r="E34" s="7" t="s">
        <v>441</v>
      </c>
      <c r="F34" s="7" t="s">
        <v>442</v>
      </c>
      <c r="G34" s="13">
        <v>43</v>
      </c>
      <c r="H34" s="13">
        <v>0</v>
      </c>
      <c r="I34" s="13">
        <v>87.25</v>
      </c>
      <c r="J34" s="13">
        <v>80.61</v>
      </c>
      <c r="K34" s="65">
        <f>RANK($J34,$J$5:$J$53)</f>
        <v>30</v>
      </c>
      <c r="L34" s="65">
        <f>RANK($I34,$I$5:$I$53)</f>
        <v>30</v>
      </c>
      <c r="M34" s="13"/>
      <c r="N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="4" customFormat="1" ht="15" customHeight="1" spans="1:256">
      <c r="A35" s="7">
        <v>31</v>
      </c>
      <c r="B35" s="7" t="s">
        <v>472</v>
      </c>
      <c r="C35" s="12">
        <v>2010610081</v>
      </c>
      <c r="D35" s="7" t="s">
        <v>17</v>
      </c>
      <c r="E35" s="7" t="s">
        <v>441</v>
      </c>
      <c r="F35" s="7" t="s">
        <v>442</v>
      </c>
      <c r="G35" s="13">
        <v>47</v>
      </c>
      <c r="H35" s="13">
        <v>1.8</v>
      </c>
      <c r="I35" s="13">
        <v>86.2</v>
      </c>
      <c r="J35" s="13">
        <v>80.59</v>
      </c>
      <c r="K35" s="65">
        <f>RANK($J35,$J$5:$J$53)</f>
        <v>31</v>
      </c>
      <c r="L35" s="65">
        <f>RANK($I35,$I$5:$I$53)</f>
        <v>35</v>
      </c>
      <c r="M35" s="13"/>
      <c r="N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="4" customFormat="1" ht="15" customHeight="1" spans="1:256">
      <c r="A36" s="7">
        <v>32</v>
      </c>
      <c r="B36" s="7" t="s">
        <v>473</v>
      </c>
      <c r="C36" s="12">
        <v>2010620038</v>
      </c>
      <c r="D36" s="7" t="s">
        <v>17</v>
      </c>
      <c r="E36" s="7" t="s">
        <v>441</v>
      </c>
      <c r="F36" s="7" t="s">
        <v>442</v>
      </c>
      <c r="G36" s="13">
        <v>39</v>
      </c>
      <c r="H36" s="13">
        <v>0</v>
      </c>
      <c r="I36" s="13">
        <v>87.6</v>
      </c>
      <c r="J36" s="13">
        <v>80.31</v>
      </c>
      <c r="K36" s="65">
        <f>RANK($J36,$J$5:$J$53)</f>
        <v>32</v>
      </c>
      <c r="L36" s="65">
        <f>RANK($I36,$I$5:$I$53)</f>
        <v>28</v>
      </c>
      <c r="M36" s="13"/>
      <c r="N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="4" customFormat="1" ht="15" customHeight="1" spans="1:256">
      <c r="A37" s="7">
        <v>33</v>
      </c>
      <c r="B37" s="7" t="s">
        <v>474</v>
      </c>
      <c r="C37" s="12">
        <v>2010620071</v>
      </c>
      <c r="D37" s="7" t="s">
        <v>17</v>
      </c>
      <c r="E37" s="7" t="s">
        <v>441</v>
      </c>
      <c r="F37" s="7" t="s">
        <v>442</v>
      </c>
      <c r="G37" s="13">
        <v>34</v>
      </c>
      <c r="H37" s="13">
        <v>0</v>
      </c>
      <c r="I37" s="13">
        <v>88.32</v>
      </c>
      <c r="J37" s="13">
        <f>I37*0.85+0.15*G37</f>
        <v>80.172</v>
      </c>
      <c r="K37" s="65">
        <f>RANK($J37,$J$5:$J$53)</f>
        <v>33</v>
      </c>
      <c r="L37" s="65">
        <f>RANK($I37,$I$5:$I$53)</f>
        <v>21</v>
      </c>
      <c r="M37" s="13"/>
      <c r="N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="4" customFormat="1" ht="15" customHeight="1" spans="1:256">
      <c r="A38" s="7">
        <v>34</v>
      </c>
      <c r="B38" s="7" t="s">
        <v>475</v>
      </c>
      <c r="C38" s="12">
        <v>2010610337</v>
      </c>
      <c r="D38" s="7" t="s">
        <v>17</v>
      </c>
      <c r="E38" s="7" t="s">
        <v>441</v>
      </c>
      <c r="F38" s="7" t="s">
        <v>442</v>
      </c>
      <c r="G38" s="13">
        <v>45</v>
      </c>
      <c r="H38" s="13">
        <v>0</v>
      </c>
      <c r="I38" s="13">
        <v>86.2</v>
      </c>
      <c r="J38" s="13">
        <v>80.02</v>
      </c>
      <c r="K38" s="65">
        <f>RANK($J38,$J$5:$J$53)</f>
        <v>34</v>
      </c>
      <c r="L38" s="65">
        <f>RANK($I38,$I$5:$I$53)</f>
        <v>35</v>
      </c>
      <c r="M38" s="13"/>
      <c r="N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="4" customFormat="1" ht="15" customHeight="1" spans="1:256">
      <c r="A39" s="7">
        <v>35</v>
      </c>
      <c r="B39" s="7" t="s">
        <v>476</v>
      </c>
      <c r="C39" s="12">
        <v>2010630062</v>
      </c>
      <c r="D39" s="7" t="s">
        <v>17</v>
      </c>
      <c r="E39" s="7" t="s">
        <v>441</v>
      </c>
      <c r="F39" s="7" t="s">
        <v>442</v>
      </c>
      <c r="G39" s="13">
        <v>40</v>
      </c>
      <c r="H39" s="13">
        <v>0</v>
      </c>
      <c r="I39" s="13">
        <v>87</v>
      </c>
      <c r="J39" s="13">
        <v>79.95</v>
      </c>
      <c r="K39" s="65">
        <f>RANK($J39,$J$5:$J$53)</f>
        <v>35</v>
      </c>
      <c r="L39" s="65">
        <f>RANK($I39,$I$5:$I$53)</f>
        <v>31</v>
      </c>
      <c r="M39" s="13"/>
      <c r="N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="4" customFormat="1" ht="15" customHeight="1" spans="1:256">
      <c r="A40" s="7">
        <v>36</v>
      </c>
      <c r="B40" s="7" t="s">
        <v>477</v>
      </c>
      <c r="C40" s="12">
        <v>2010610269</v>
      </c>
      <c r="D40" s="7" t="s">
        <v>17</v>
      </c>
      <c r="E40" s="7" t="s">
        <v>441</v>
      </c>
      <c r="F40" s="7" t="s">
        <v>442</v>
      </c>
      <c r="G40" s="13">
        <v>40</v>
      </c>
      <c r="H40" s="13">
        <v>4.5</v>
      </c>
      <c r="I40" s="13">
        <v>85.9</v>
      </c>
      <c r="J40" s="13">
        <v>79.69</v>
      </c>
      <c r="K40" s="65">
        <f>RANK($J40,$J$5:$J$53)</f>
        <v>36</v>
      </c>
      <c r="L40" s="65">
        <f>RANK($I40,$I$5:$I$53)</f>
        <v>37</v>
      </c>
      <c r="M40" s="13"/>
      <c r="N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="4" customFormat="1" ht="15" customHeight="1" spans="1:256">
      <c r="A41" s="7">
        <v>37</v>
      </c>
      <c r="B41" s="7" t="s">
        <v>478</v>
      </c>
      <c r="C41" s="12">
        <v>2010630013</v>
      </c>
      <c r="D41" s="7" t="s">
        <v>17</v>
      </c>
      <c r="E41" s="7" t="s">
        <v>441</v>
      </c>
      <c r="F41" s="7" t="s">
        <v>442</v>
      </c>
      <c r="G41" s="13">
        <v>34</v>
      </c>
      <c r="H41" s="13">
        <v>0</v>
      </c>
      <c r="I41" s="13">
        <v>87.3</v>
      </c>
      <c r="J41" s="13">
        <f>($G41+$H41)*0.15+$I41*0.85</f>
        <v>79.305</v>
      </c>
      <c r="K41" s="65">
        <f>RANK($J41,$J$5:$J$53)</f>
        <v>37</v>
      </c>
      <c r="L41" s="65">
        <f>RANK($I41,$I$5:$I$53)</f>
        <v>29</v>
      </c>
      <c r="M41" s="13"/>
      <c r="N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="4" customFormat="1" ht="15" customHeight="1" spans="1:256">
      <c r="A42" s="7">
        <v>38</v>
      </c>
      <c r="B42" s="7" t="s">
        <v>479</v>
      </c>
      <c r="C42" s="12">
        <v>2010610027</v>
      </c>
      <c r="D42" s="7" t="s">
        <v>17</v>
      </c>
      <c r="E42" s="7" t="s">
        <v>441</v>
      </c>
      <c r="F42" s="7" t="s">
        <v>442</v>
      </c>
      <c r="G42" s="61">
        <v>40</v>
      </c>
      <c r="H42" s="13">
        <v>0</v>
      </c>
      <c r="I42" s="61">
        <v>85.6</v>
      </c>
      <c r="J42" s="61">
        <v>78.76</v>
      </c>
      <c r="K42" s="65">
        <f>RANK($J42,$J$5:$J$53)</f>
        <v>38</v>
      </c>
      <c r="L42" s="65">
        <f>RANK($I42,$I$5:$I$53)</f>
        <v>38</v>
      </c>
      <c r="M42" s="13"/>
      <c r="N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="4" customFormat="1" ht="15" customHeight="1" spans="1:256">
      <c r="A43" s="7">
        <v>39</v>
      </c>
      <c r="B43" s="7" t="s">
        <v>480</v>
      </c>
      <c r="C43" s="12">
        <v>2010610216</v>
      </c>
      <c r="D43" s="7" t="s">
        <v>17</v>
      </c>
      <c r="E43" s="7" t="s">
        <v>441</v>
      </c>
      <c r="F43" s="7" t="s">
        <v>442</v>
      </c>
      <c r="G43" s="13">
        <v>34</v>
      </c>
      <c r="H43" s="13">
        <v>0</v>
      </c>
      <c r="I43" s="13">
        <v>86.5</v>
      </c>
      <c r="J43" s="13">
        <v>78.63</v>
      </c>
      <c r="K43" s="65">
        <f>RANK($J43,$J$5:$J$53)</f>
        <v>39</v>
      </c>
      <c r="L43" s="65">
        <f>RANK($I43,$I$5:$I$53)</f>
        <v>34</v>
      </c>
      <c r="M43" s="13"/>
      <c r="N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="4" customFormat="1" ht="15" customHeight="1" spans="1:256">
      <c r="A44" s="7">
        <v>40</v>
      </c>
      <c r="B44" s="7" t="s">
        <v>481</v>
      </c>
      <c r="C44" s="12">
        <v>2010610134</v>
      </c>
      <c r="D44" s="7" t="s">
        <v>17</v>
      </c>
      <c r="E44" s="7" t="s">
        <v>441</v>
      </c>
      <c r="F44" s="7" t="s">
        <v>442</v>
      </c>
      <c r="G44" s="13">
        <v>41</v>
      </c>
      <c r="H44" s="13">
        <v>0</v>
      </c>
      <c r="I44" s="13">
        <v>85.2</v>
      </c>
      <c r="J44" s="13">
        <v>78.57</v>
      </c>
      <c r="K44" s="65">
        <f>RANK($J44,$J$5:$J$53)</f>
        <v>40</v>
      </c>
      <c r="L44" s="65">
        <f>RANK($I44,$I$5:$I$53)</f>
        <v>39</v>
      </c>
      <c r="M44" s="13"/>
      <c r="N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="4" customFormat="1" ht="15" customHeight="1" spans="1:256">
      <c r="A45" s="7">
        <v>41</v>
      </c>
      <c r="B45" s="7" t="s">
        <v>482</v>
      </c>
      <c r="C45" s="12">
        <v>2010610090</v>
      </c>
      <c r="D45" s="7" t="s">
        <v>17</v>
      </c>
      <c r="E45" s="7" t="s">
        <v>441</v>
      </c>
      <c r="F45" s="7" t="s">
        <v>442</v>
      </c>
      <c r="G45" s="13">
        <v>41</v>
      </c>
      <c r="H45" s="13">
        <v>2</v>
      </c>
      <c r="I45" s="13">
        <v>84.2</v>
      </c>
      <c r="J45" s="13">
        <v>78.02</v>
      </c>
      <c r="K45" s="65">
        <f>RANK($J45,$J$5:$J$53)</f>
        <v>41</v>
      </c>
      <c r="L45" s="65">
        <f>RANK($I45,$I$5:$I$53)</f>
        <v>40</v>
      </c>
      <c r="M45" s="13"/>
      <c r="N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="4" customFormat="1" ht="15" customHeight="1" spans="1:256">
      <c r="A46" s="7">
        <v>42</v>
      </c>
      <c r="B46" s="7" t="s">
        <v>483</v>
      </c>
      <c r="C46" s="12">
        <v>2010610304</v>
      </c>
      <c r="D46" s="7" t="s">
        <v>17</v>
      </c>
      <c r="E46" s="7" t="s">
        <v>441</v>
      </c>
      <c r="F46" s="7" t="s">
        <v>442</v>
      </c>
      <c r="G46" s="13">
        <v>40</v>
      </c>
      <c r="H46" s="62">
        <v>0</v>
      </c>
      <c r="I46" s="13">
        <v>84.1</v>
      </c>
      <c r="J46" s="13">
        <v>77.49</v>
      </c>
      <c r="K46" s="65">
        <f>RANK($J46,$J$5:$J$53)</f>
        <v>0</v>
      </c>
      <c r="L46" s="65">
        <f>RANK($I46,$I$5:$I$53)</f>
        <v>42</v>
      </c>
      <c r="M46" s="13"/>
      <c r="N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="4" customFormat="1" ht="15" customHeight="1" spans="1:256">
      <c r="A47" s="7">
        <v>43</v>
      </c>
      <c r="B47" s="7" t="s">
        <v>484</v>
      </c>
      <c r="C47" s="12">
        <v>2010610283</v>
      </c>
      <c r="D47" s="7" t="s">
        <v>17</v>
      </c>
      <c r="E47" s="7" t="s">
        <v>441</v>
      </c>
      <c r="F47" s="7" t="s">
        <v>442</v>
      </c>
      <c r="G47" s="13">
        <v>34</v>
      </c>
      <c r="H47" s="13">
        <v>1</v>
      </c>
      <c r="I47" s="13">
        <v>81.2</v>
      </c>
      <c r="J47" s="13">
        <v>74.27</v>
      </c>
      <c r="K47" s="65">
        <f>RANK($J47,$J$5:$J$53)</f>
        <v>43</v>
      </c>
      <c r="L47" s="65">
        <f>RANK($I47,$I$5:$I$53)</f>
        <v>43</v>
      </c>
      <c r="M47" s="13"/>
      <c r="N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="4" customFormat="1" ht="15" customHeight="1" spans="1:256">
      <c r="A48" s="7">
        <v>44</v>
      </c>
      <c r="B48" s="7" t="s">
        <v>485</v>
      </c>
      <c r="C48" s="12">
        <v>1910000330</v>
      </c>
      <c r="D48" s="7" t="s">
        <v>486</v>
      </c>
      <c r="E48" s="7" t="s">
        <v>441</v>
      </c>
      <c r="F48" s="7" t="s">
        <v>442</v>
      </c>
      <c r="G48" s="13">
        <v>30</v>
      </c>
      <c r="H48" s="13">
        <v>2.5</v>
      </c>
      <c r="I48" s="13">
        <v>78.5</v>
      </c>
      <c r="J48" s="13">
        <v>71.6</v>
      </c>
      <c r="K48" s="65">
        <f>RANK($J48,$J$5:$J$53)</f>
        <v>44</v>
      </c>
      <c r="L48" s="65">
        <f>RANK($I48,$I$5:$I$53)</f>
        <v>44</v>
      </c>
      <c r="M48" s="13"/>
      <c r="N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="4" customFormat="1" ht="15" customHeight="1" spans="1:256">
      <c r="A49" s="7">
        <v>45</v>
      </c>
      <c r="B49" s="7" t="s">
        <v>487</v>
      </c>
      <c r="C49" s="12">
        <v>2010610340</v>
      </c>
      <c r="D49" s="7" t="s">
        <v>17</v>
      </c>
      <c r="E49" s="7" t="s">
        <v>441</v>
      </c>
      <c r="F49" s="7" t="s">
        <v>442</v>
      </c>
      <c r="G49" s="13">
        <v>43</v>
      </c>
      <c r="H49" s="13">
        <v>0</v>
      </c>
      <c r="I49" s="13">
        <v>76.1</v>
      </c>
      <c r="J49" s="13">
        <v>71.14</v>
      </c>
      <c r="K49" s="65">
        <f>RANK($J49,$J$5:$J$53)</f>
        <v>45</v>
      </c>
      <c r="L49" s="65">
        <f>RANK($I49,$I$5:$I$53)</f>
        <v>45</v>
      </c>
      <c r="M49" s="13"/>
      <c r="N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="4" customFormat="1" ht="15" customHeight="1" spans="1:256">
      <c r="A50" s="7">
        <v>46</v>
      </c>
      <c r="B50" s="7" t="s">
        <v>488</v>
      </c>
      <c r="C50" s="12">
        <v>2010620073</v>
      </c>
      <c r="D50" s="7" t="s">
        <v>17</v>
      </c>
      <c r="E50" s="7" t="s">
        <v>441</v>
      </c>
      <c r="F50" s="7" t="s">
        <v>442</v>
      </c>
      <c r="G50" s="13">
        <v>57</v>
      </c>
      <c r="H50" s="13">
        <v>0</v>
      </c>
      <c r="I50" s="13">
        <v>73.5</v>
      </c>
      <c r="J50" s="13">
        <f>($G50+$H50)*0.15+$I50*0.85</f>
        <v>71.025</v>
      </c>
      <c r="K50" s="65">
        <f>RANK($J50,$J$5:$J$53)</f>
        <v>46</v>
      </c>
      <c r="L50" s="65">
        <f>RANK($I50,$I$5:$I$53)</f>
        <v>46</v>
      </c>
      <c r="M50" s="13"/>
      <c r="N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="4" customFormat="1" ht="15" customHeight="1" spans="1:256">
      <c r="A51" s="7">
        <v>47</v>
      </c>
      <c r="B51" s="7" t="s">
        <v>489</v>
      </c>
      <c r="C51" s="12">
        <v>2010620059</v>
      </c>
      <c r="D51" s="7" t="s">
        <v>17</v>
      </c>
      <c r="E51" s="7" t="s">
        <v>441</v>
      </c>
      <c r="F51" s="7" t="s">
        <v>442</v>
      </c>
      <c r="G51" s="13">
        <v>40</v>
      </c>
      <c r="H51" s="13">
        <v>2</v>
      </c>
      <c r="I51" s="13">
        <v>72</v>
      </c>
      <c r="J51" s="13">
        <f>($G51+$H51)*0.15+$I51*0.85</f>
        <v>67.5</v>
      </c>
      <c r="K51" s="65">
        <f>RANK($J51,$J$5:$J$53)</f>
        <v>47</v>
      </c>
      <c r="L51" s="65">
        <f>RANK($I51,$I$5:$I$53)</f>
        <v>47</v>
      </c>
      <c r="M51" s="13"/>
      <c r="N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="4" customFormat="1" ht="15" customHeight="1" spans="1:256">
      <c r="A52" s="7">
        <v>48</v>
      </c>
      <c r="B52" s="7" t="s">
        <v>490</v>
      </c>
      <c r="C52" s="12">
        <v>1910000518</v>
      </c>
      <c r="D52" s="7" t="s">
        <v>486</v>
      </c>
      <c r="E52" s="7" t="s">
        <v>441</v>
      </c>
      <c r="F52" s="7" t="s">
        <v>442</v>
      </c>
      <c r="G52" s="13">
        <v>46.5</v>
      </c>
      <c r="H52" s="13">
        <v>2.5</v>
      </c>
      <c r="I52" s="13">
        <v>65</v>
      </c>
      <c r="J52" s="13">
        <v>62.6</v>
      </c>
      <c r="K52" s="65">
        <f>RANK($J52,$J$5:$J$53)</f>
        <v>48</v>
      </c>
      <c r="L52" s="65">
        <f>RANK($I52,$I$5:$I$53)</f>
        <v>49</v>
      </c>
      <c r="M52" s="13"/>
      <c r="N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="4" customFormat="1" ht="15" customHeight="1" spans="1:256">
      <c r="A53" s="7">
        <v>49</v>
      </c>
      <c r="B53" s="7" t="s">
        <v>491</v>
      </c>
      <c r="C53" s="63" t="s">
        <v>492</v>
      </c>
      <c r="D53" s="7" t="s">
        <v>17</v>
      </c>
      <c r="E53" s="7" t="s">
        <v>441</v>
      </c>
      <c r="F53" s="7" t="s">
        <v>442</v>
      </c>
      <c r="G53" s="13">
        <v>0</v>
      </c>
      <c r="H53" s="13">
        <v>0</v>
      </c>
      <c r="I53" s="13">
        <v>71.01</v>
      </c>
      <c r="J53" s="13">
        <f>I53*0.85</f>
        <v>60.3585</v>
      </c>
      <c r="K53" s="65">
        <f>RANK($J53,$J$5:$J$53)</f>
        <v>49</v>
      </c>
      <c r="L53" s="65">
        <f>RANK($I53,$I$5:$I$53)</f>
        <v>48</v>
      </c>
      <c r="M53" s="13"/>
      <c r="N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ht="14.4" spans="1:13">
      <c r="A54"/>
      <c r="B54"/>
      <c r="C54"/>
      <c r="D54"/>
      <c r="E54"/>
      <c r="F54"/>
      <c r="G54"/>
      <c r="H54"/>
      <c r="I54"/>
      <c r="J54"/>
      <c r="K54"/>
      <c r="L54"/>
      <c r="M54"/>
    </row>
    <row r="55" ht="14.4" spans="1:13">
      <c r="A55"/>
      <c r="B55"/>
      <c r="C55"/>
      <c r="D55"/>
      <c r="E55"/>
      <c r="F55"/>
      <c r="G55"/>
      <c r="H55"/>
      <c r="I55"/>
      <c r="J55"/>
      <c r="K55"/>
      <c r="L55"/>
      <c r="M55"/>
    </row>
    <row r="65517" spans="1:1">
      <c r="A65517" s="13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9"/>
  <sheetViews>
    <sheetView zoomScale="80" zoomScaleNormal="80" zoomScaleSheetLayoutView="60" workbookViewId="0">
      <selection activeCell="A1" sqref="$A1:$XFD1048576"/>
    </sheetView>
  </sheetViews>
  <sheetFormatPr defaultColWidth="10" defaultRowHeight="15.6"/>
  <cols>
    <col min="1" max="1" width="5.77777777777778" style="1" customWidth="1"/>
    <col min="2" max="6" width="18.7777777777778" style="1" customWidth="1"/>
    <col min="7" max="10" width="18.7777777777778" style="5" customWidth="1"/>
    <col min="11" max="13" width="18.7777777777778" style="1" customWidth="1"/>
    <col min="14" max="14" width="10" style="1"/>
    <col min="16" max="16384" width="10" style="1"/>
  </cols>
  <sheetData>
    <row r="1" s="2" customFormat="1" ht="15" customHeight="1" spans="1:13">
      <c r="A1" s="6" t="s">
        <v>0</v>
      </c>
      <c r="B1" s="6"/>
      <c r="C1" s="6"/>
      <c r="D1" s="6"/>
      <c r="E1" s="6"/>
      <c r="F1" s="6"/>
      <c r="G1" s="49"/>
      <c r="H1" s="49"/>
      <c r="I1" s="49"/>
      <c r="J1" s="49"/>
      <c r="K1" s="6"/>
      <c r="L1" s="6"/>
      <c r="M1" s="9"/>
    </row>
    <row r="2" s="48" customFormat="1" ht="25" customHeight="1" spans="1:15">
      <c r="A2" s="8" t="s">
        <v>1</v>
      </c>
      <c r="B2" s="8"/>
      <c r="C2" s="8"/>
      <c r="D2" s="8"/>
      <c r="E2" s="8"/>
      <c r="F2" s="8"/>
      <c r="G2" s="50"/>
      <c r="H2" s="50"/>
      <c r="I2" s="50"/>
      <c r="J2" s="50"/>
      <c r="K2" s="8"/>
      <c r="L2" s="8"/>
      <c r="M2" s="8"/>
      <c r="O2" s="52"/>
    </row>
    <row r="3" s="2" customFormat="1" ht="30" customHeight="1" spans="1:13">
      <c r="A3" s="6" t="s">
        <v>2</v>
      </c>
      <c r="B3" s="6"/>
      <c r="C3" s="6"/>
      <c r="D3" s="6"/>
      <c r="E3" s="6"/>
      <c r="F3" s="6"/>
      <c r="G3" s="49"/>
      <c r="H3" s="49"/>
      <c r="I3" s="49"/>
      <c r="J3" s="49"/>
      <c r="K3" s="6"/>
      <c r="L3" s="6"/>
      <c r="M3" s="9"/>
    </row>
    <row r="4" s="3" customFormat="1" ht="40" customHeight="1" spans="1:13">
      <c r="A4" s="43" t="s">
        <v>3</v>
      </c>
      <c r="B4" s="43" t="s">
        <v>4</v>
      </c>
      <c r="C4" s="43" t="s">
        <v>5</v>
      </c>
      <c r="D4" s="43" t="s">
        <v>6</v>
      </c>
      <c r="E4" s="43" t="s">
        <v>7</v>
      </c>
      <c r="F4" s="43" t="s">
        <v>8</v>
      </c>
      <c r="G4" s="51" t="s">
        <v>9</v>
      </c>
      <c r="H4" s="51" t="s">
        <v>10</v>
      </c>
      <c r="I4" s="51" t="s">
        <v>11</v>
      </c>
      <c r="J4" s="51" t="s">
        <v>12</v>
      </c>
      <c r="K4" s="43" t="s">
        <v>493</v>
      </c>
      <c r="L4" s="43" t="s">
        <v>14</v>
      </c>
      <c r="M4" s="43" t="s">
        <v>15</v>
      </c>
    </row>
    <row r="5" ht="15" customHeight="1" spans="1:13">
      <c r="A5" s="7">
        <v>1</v>
      </c>
      <c r="B5" s="7" t="s">
        <v>494</v>
      </c>
      <c r="C5" s="7" t="str">
        <f>VLOOKUP($B5,[1]Sheet1!$B$455:$E$497,4,0)</f>
        <v>2020150032</v>
      </c>
      <c r="D5" s="7" t="s">
        <v>17</v>
      </c>
      <c r="E5" s="7" t="s">
        <v>495</v>
      </c>
      <c r="F5" s="7" t="s">
        <v>496</v>
      </c>
      <c r="G5" s="13">
        <v>59</v>
      </c>
      <c r="H5" s="13">
        <v>40</v>
      </c>
      <c r="I5" s="13">
        <f>VLOOKUP($B5,[2]Sheet0!$B$3:$J$90,9,0)</f>
        <v>89.4</v>
      </c>
      <c r="J5" s="13">
        <f t="shared" ref="J5:J68" si="0">($G5+$H5)*0.15+$I5*0.85</f>
        <v>90.84</v>
      </c>
      <c r="K5" s="53">
        <f>RANK(J5,J$5:J$92)</f>
        <v>1</v>
      </c>
      <c r="L5" s="53">
        <f>RANK(I5,I$5:I$92)</f>
        <v>16</v>
      </c>
      <c r="M5" s="7"/>
    </row>
    <row r="6" ht="15" customHeight="1" spans="1:13">
      <c r="A6" s="7">
        <v>2</v>
      </c>
      <c r="B6" s="36" t="s">
        <v>497</v>
      </c>
      <c r="C6" s="12">
        <v>2010620012</v>
      </c>
      <c r="D6" s="7" t="s">
        <v>17</v>
      </c>
      <c r="E6" s="7" t="s">
        <v>495</v>
      </c>
      <c r="F6" s="7" t="s">
        <v>498</v>
      </c>
      <c r="G6" s="13">
        <v>57</v>
      </c>
      <c r="H6" s="13">
        <v>23.1</v>
      </c>
      <c r="I6" s="13">
        <v>92.7</v>
      </c>
      <c r="J6" s="13">
        <f t="shared" si="0"/>
        <v>90.81</v>
      </c>
      <c r="K6" s="53">
        <f>RANK(J6,J$5:J$92)</f>
        <v>2</v>
      </c>
      <c r="L6" s="53">
        <f>RANK(I6,I$5:I$92)</f>
        <v>1</v>
      </c>
      <c r="M6" s="7"/>
    </row>
    <row r="7" ht="15" customHeight="1" spans="1:13">
      <c r="A7" s="7">
        <v>3</v>
      </c>
      <c r="B7" s="7" t="s">
        <v>499</v>
      </c>
      <c r="C7" s="7" t="str">
        <f>VLOOKUP($B7,[1]Sheet1!$B$455:$E$497,4,0)</f>
        <v>2010620017</v>
      </c>
      <c r="D7" s="7" t="s">
        <v>17</v>
      </c>
      <c r="E7" s="7" t="s">
        <v>495</v>
      </c>
      <c r="F7" s="7" t="s">
        <v>496</v>
      </c>
      <c r="G7" s="13">
        <v>56</v>
      </c>
      <c r="H7" s="13">
        <v>31.4</v>
      </c>
      <c r="I7" s="13">
        <f>VLOOKUP($B7,[2]Sheet0!$B$3:$J$90,9,0)</f>
        <v>90.9</v>
      </c>
      <c r="J7" s="13">
        <f t="shared" si="0"/>
        <v>90.375</v>
      </c>
      <c r="K7" s="53">
        <f>RANK(J7,J$5:J$92)</f>
        <v>3</v>
      </c>
      <c r="L7" s="53">
        <f>RANK(I7,I$5:I$92)</f>
        <v>5</v>
      </c>
      <c r="M7" s="7"/>
    </row>
    <row r="8" ht="15" customHeight="1" spans="1:13">
      <c r="A8" s="7">
        <v>4</v>
      </c>
      <c r="B8" s="7" t="s">
        <v>500</v>
      </c>
      <c r="C8" s="7" t="str">
        <f>VLOOKUP($B8,[1]Sheet1!$B$455:$E$497,4,0)</f>
        <v>2010330015</v>
      </c>
      <c r="D8" s="7" t="s">
        <v>17</v>
      </c>
      <c r="E8" s="7" t="s">
        <v>495</v>
      </c>
      <c r="F8" s="7" t="s">
        <v>496</v>
      </c>
      <c r="G8" s="13">
        <v>59.5</v>
      </c>
      <c r="H8" s="13">
        <v>26.3</v>
      </c>
      <c r="I8" s="13">
        <f>VLOOKUP($B8,[2]Sheet0!$B$3:$J$90,9,0)</f>
        <v>89.3</v>
      </c>
      <c r="J8" s="13">
        <f t="shared" si="0"/>
        <v>88.775</v>
      </c>
      <c r="K8" s="53">
        <f>RANK(J8,J$5:J$92)</f>
        <v>4</v>
      </c>
      <c r="L8" s="53">
        <f>RANK(I8,I$5:I$92)</f>
        <v>17</v>
      </c>
      <c r="M8" s="7"/>
    </row>
    <row r="9" ht="15" customHeight="1" spans="1:13">
      <c r="A9" s="7">
        <v>5</v>
      </c>
      <c r="B9" s="36" t="s">
        <v>501</v>
      </c>
      <c r="C9" s="12">
        <v>2010620046</v>
      </c>
      <c r="D9" s="7" t="s">
        <v>17</v>
      </c>
      <c r="E9" s="7" t="s">
        <v>495</v>
      </c>
      <c r="F9" s="7" t="s">
        <v>498</v>
      </c>
      <c r="G9" s="13">
        <v>60</v>
      </c>
      <c r="H9" s="13">
        <v>12.7</v>
      </c>
      <c r="I9" s="13">
        <v>91.1</v>
      </c>
      <c r="J9" s="13">
        <f t="shared" si="0"/>
        <v>88.34</v>
      </c>
      <c r="K9" s="53">
        <f>RANK(J9,J$5:J$92)</f>
        <v>5</v>
      </c>
      <c r="L9" s="53">
        <f>RANK(I9,I$5:I$92)</f>
        <v>3</v>
      </c>
      <c r="M9" s="7"/>
    </row>
    <row r="10" ht="15" customHeight="1" spans="1:13">
      <c r="A10" s="7">
        <v>6</v>
      </c>
      <c r="B10" s="36" t="s">
        <v>502</v>
      </c>
      <c r="C10" s="7">
        <v>2010620026</v>
      </c>
      <c r="D10" s="7" t="s">
        <v>17</v>
      </c>
      <c r="E10" s="7" t="s">
        <v>495</v>
      </c>
      <c r="F10" s="7" t="s">
        <v>498</v>
      </c>
      <c r="G10" s="13">
        <v>55</v>
      </c>
      <c r="H10" s="13">
        <v>10.6</v>
      </c>
      <c r="I10" s="13">
        <v>92.3</v>
      </c>
      <c r="J10" s="13">
        <f t="shared" si="0"/>
        <v>88.295</v>
      </c>
      <c r="K10" s="53">
        <f>RANK(J10,J$5:J$92)</f>
        <v>6</v>
      </c>
      <c r="L10" s="53">
        <f>RANK(I10,I$5:I$92)</f>
        <v>2</v>
      </c>
      <c r="M10" s="7"/>
    </row>
    <row r="11" ht="15" customHeight="1" spans="1:13">
      <c r="A11" s="7">
        <v>7</v>
      </c>
      <c r="B11" s="7" t="s">
        <v>503</v>
      </c>
      <c r="C11" s="7">
        <v>2010620056</v>
      </c>
      <c r="D11" s="7" t="s">
        <v>17</v>
      </c>
      <c r="E11" s="7" t="s">
        <v>495</v>
      </c>
      <c r="F11" s="7" t="s">
        <v>498</v>
      </c>
      <c r="G11" s="13">
        <v>57</v>
      </c>
      <c r="H11" s="13">
        <v>18.1</v>
      </c>
      <c r="I11" s="13">
        <v>90.5</v>
      </c>
      <c r="J11" s="13">
        <f t="shared" si="0"/>
        <v>88.19</v>
      </c>
      <c r="K11" s="53">
        <f>RANK(J11,J$5:J$92)</f>
        <v>7</v>
      </c>
      <c r="L11" s="53">
        <f>RANK(I11,I$5:I$92)</f>
        <v>9</v>
      </c>
      <c r="M11" s="7"/>
    </row>
    <row r="12" ht="15" customHeight="1" spans="1:13">
      <c r="A12" s="7">
        <v>8</v>
      </c>
      <c r="B12" s="7" t="s">
        <v>504</v>
      </c>
      <c r="C12" s="7" t="str">
        <f>VLOOKUP($B12,[1]Sheet1!$B$455:$E$497,4,0)</f>
        <v>2010620036</v>
      </c>
      <c r="D12" s="7" t="s">
        <v>17</v>
      </c>
      <c r="E12" s="7" t="s">
        <v>495</v>
      </c>
      <c r="F12" s="7" t="s">
        <v>496</v>
      </c>
      <c r="G12" s="13">
        <v>59</v>
      </c>
      <c r="H12" s="13">
        <v>14.1</v>
      </c>
      <c r="I12" s="13">
        <f>VLOOKUP($B12,[2]Sheet0!$B$3:$J$90,9,0)</f>
        <v>90.7</v>
      </c>
      <c r="J12" s="13">
        <f t="shared" si="0"/>
        <v>88.06</v>
      </c>
      <c r="K12" s="53">
        <f>RANK(J12,J$5:J$92)</f>
        <v>8</v>
      </c>
      <c r="L12" s="53">
        <f>RANK(I12,I$5:I$92)</f>
        <v>6</v>
      </c>
      <c r="M12" s="7"/>
    </row>
    <row r="13" ht="15" customHeight="1" spans="1:13">
      <c r="A13" s="7">
        <v>9</v>
      </c>
      <c r="B13" s="7" t="s">
        <v>505</v>
      </c>
      <c r="C13" s="7" t="str">
        <f>VLOOKUP($B13,[1]Sheet1!$B$455:$E$497,4,0)</f>
        <v>2010620033</v>
      </c>
      <c r="D13" s="7" t="s">
        <v>17</v>
      </c>
      <c r="E13" s="7" t="s">
        <v>495</v>
      </c>
      <c r="F13" s="7" t="s">
        <v>496</v>
      </c>
      <c r="G13" s="13">
        <v>56.5</v>
      </c>
      <c r="H13" s="13">
        <v>21.8</v>
      </c>
      <c r="I13" s="13">
        <f>VLOOKUP($B13,[2]Sheet0!$B$3:$J$90,9,0)</f>
        <v>89</v>
      </c>
      <c r="J13" s="13">
        <f t="shared" si="0"/>
        <v>87.395</v>
      </c>
      <c r="K13" s="53">
        <f>RANK(J13,J$5:J$92)</f>
        <v>9</v>
      </c>
      <c r="L13" s="53">
        <f>RANK(I13,I$5:I$92)</f>
        <v>19</v>
      </c>
      <c r="M13" s="7"/>
    </row>
    <row r="14" ht="15" customHeight="1" spans="1:13">
      <c r="A14" s="7">
        <v>10</v>
      </c>
      <c r="B14" s="7" t="s">
        <v>506</v>
      </c>
      <c r="C14" s="12">
        <v>2010620013</v>
      </c>
      <c r="D14" s="7" t="s">
        <v>17</v>
      </c>
      <c r="E14" s="7" t="s">
        <v>495</v>
      </c>
      <c r="F14" s="7" t="s">
        <v>498</v>
      </c>
      <c r="G14" s="13">
        <v>56</v>
      </c>
      <c r="H14" s="13">
        <v>6.9</v>
      </c>
      <c r="I14" s="13">
        <v>91</v>
      </c>
      <c r="J14" s="13">
        <f t="shared" si="0"/>
        <v>86.785</v>
      </c>
      <c r="K14" s="53">
        <f>RANK(J14,J$5:J$92)</f>
        <v>10</v>
      </c>
      <c r="L14" s="53">
        <f>RANK(I14,I$5:I$92)</f>
        <v>4</v>
      </c>
      <c r="M14" s="7"/>
    </row>
    <row r="15" ht="15" customHeight="1" spans="1:13">
      <c r="A15" s="7">
        <v>11</v>
      </c>
      <c r="B15" s="36" t="s">
        <v>507</v>
      </c>
      <c r="C15" s="12">
        <v>2010620058</v>
      </c>
      <c r="D15" s="7" t="s">
        <v>17</v>
      </c>
      <c r="E15" s="7" t="s">
        <v>495</v>
      </c>
      <c r="F15" s="7" t="s">
        <v>498</v>
      </c>
      <c r="G15" s="13">
        <v>54.5</v>
      </c>
      <c r="H15" s="13">
        <v>14.3</v>
      </c>
      <c r="I15" s="13">
        <v>89.9</v>
      </c>
      <c r="J15" s="13">
        <f t="shared" si="0"/>
        <v>86.735</v>
      </c>
      <c r="K15" s="53">
        <f>RANK(J15,J$5:J$92)</f>
        <v>11</v>
      </c>
      <c r="L15" s="53">
        <f>RANK(I15,I$5:I$92)</f>
        <v>14</v>
      </c>
      <c r="M15" s="7"/>
    </row>
    <row r="16" ht="15" customHeight="1" spans="1:13">
      <c r="A16" s="7">
        <v>12</v>
      </c>
      <c r="B16" s="36" t="s">
        <v>508</v>
      </c>
      <c r="C16" s="12">
        <v>2010620093</v>
      </c>
      <c r="D16" s="7" t="s">
        <v>17</v>
      </c>
      <c r="E16" s="7" t="s">
        <v>495</v>
      </c>
      <c r="F16" s="7" t="s">
        <v>498</v>
      </c>
      <c r="G16" s="13">
        <v>53.5</v>
      </c>
      <c r="H16" s="13">
        <v>8.55</v>
      </c>
      <c r="I16" s="13">
        <v>90</v>
      </c>
      <c r="J16" s="13">
        <f t="shared" si="0"/>
        <v>85.8075</v>
      </c>
      <c r="K16" s="53">
        <f>RANK(J16,J$5:J$92)</f>
        <v>12</v>
      </c>
      <c r="L16" s="53">
        <f>RANK(I16,I$5:I$92)</f>
        <v>13</v>
      </c>
      <c r="M16" s="7"/>
    </row>
    <row r="17" ht="15" customHeight="1" spans="1:13">
      <c r="A17" s="7">
        <v>13</v>
      </c>
      <c r="B17" s="7" t="s">
        <v>509</v>
      </c>
      <c r="C17" s="7">
        <v>2010330082</v>
      </c>
      <c r="D17" s="7" t="s">
        <v>17</v>
      </c>
      <c r="E17" s="7" t="s">
        <v>495</v>
      </c>
      <c r="F17" s="7" t="s">
        <v>498</v>
      </c>
      <c r="G17" s="13">
        <v>52</v>
      </c>
      <c r="H17" s="13">
        <v>15.7</v>
      </c>
      <c r="I17" s="13">
        <v>88.6</v>
      </c>
      <c r="J17" s="13">
        <f t="shared" si="0"/>
        <v>85.465</v>
      </c>
      <c r="K17" s="53">
        <f>RANK(J17,J$5:J$92)</f>
        <v>13</v>
      </c>
      <c r="L17" s="53">
        <f>RANK(I17,I$5:I$92)</f>
        <v>21</v>
      </c>
      <c r="M17" s="7"/>
    </row>
    <row r="18" ht="15" customHeight="1" spans="1:13">
      <c r="A18" s="7">
        <v>14</v>
      </c>
      <c r="B18" s="7" t="s">
        <v>510</v>
      </c>
      <c r="C18" s="7">
        <v>2010620048</v>
      </c>
      <c r="D18" s="7" t="s">
        <v>17</v>
      </c>
      <c r="E18" s="7" t="s">
        <v>495</v>
      </c>
      <c r="F18" s="7" t="s">
        <v>498</v>
      </c>
      <c r="G18" s="13">
        <v>48</v>
      </c>
      <c r="H18" s="13">
        <v>9.3</v>
      </c>
      <c r="I18" s="13">
        <v>90.4</v>
      </c>
      <c r="J18" s="13">
        <f t="shared" si="0"/>
        <v>85.435</v>
      </c>
      <c r="K18" s="53">
        <f>RANK(J18,J$5:J$92)</f>
        <v>14</v>
      </c>
      <c r="L18" s="53">
        <f>RANK(I18,I$5:I$92)</f>
        <v>11</v>
      </c>
      <c r="M18" s="7"/>
    </row>
    <row r="19" ht="15" customHeight="1" spans="1:13">
      <c r="A19" s="7">
        <v>15</v>
      </c>
      <c r="B19" s="7" t="s">
        <v>511</v>
      </c>
      <c r="C19" s="12">
        <v>2010620068</v>
      </c>
      <c r="D19" s="7" t="s">
        <v>17</v>
      </c>
      <c r="E19" s="7" t="s">
        <v>495</v>
      </c>
      <c r="F19" s="7" t="s">
        <v>498</v>
      </c>
      <c r="G19" s="13">
        <v>47.5</v>
      </c>
      <c r="H19" s="13">
        <v>6.9</v>
      </c>
      <c r="I19" s="13">
        <v>90.5</v>
      </c>
      <c r="J19" s="13">
        <f t="shared" si="0"/>
        <v>85.085</v>
      </c>
      <c r="K19" s="53">
        <f>RANK(J19,J$5:J$92)</f>
        <v>15</v>
      </c>
      <c r="L19" s="53">
        <f>RANK(I19,I$5:I$92)</f>
        <v>9</v>
      </c>
      <c r="M19" s="7"/>
    </row>
    <row r="20" ht="15" customHeight="1" spans="1:13">
      <c r="A20" s="7">
        <v>16</v>
      </c>
      <c r="B20" s="7" t="s">
        <v>512</v>
      </c>
      <c r="C20" s="7" t="str">
        <f>VLOOKUP($B20,[1]Sheet1!$B$455:$E$497,4,0)</f>
        <v>2010620039</v>
      </c>
      <c r="D20" s="7" t="s">
        <v>17</v>
      </c>
      <c r="E20" s="7" t="s">
        <v>495</v>
      </c>
      <c r="F20" s="7" t="s">
        <v>496</v>
      </c>
      <c r="G20" s="13">
        <v>45</v>
      </c>
      <c r="H20" s="13">
        <v>5.9</v>
      </c>
      <c r="I20" s="13">
        <f>VLOOKUP($B20,[2]Sheet0!$B$3:$J$90,9,0)</f>
        <v>90.6</v>
      </c>
      <c r="J20" s="13">
        <f t="shared" si="0"/>
        <v>84.645</v>
      </c>
      <c r="K20" s="53">
        <f>RANK(J20,J$5:J$92)</f>
        <v>16</v>
      </c>
      <c r="L20" s="53">
        <f>RANK(I20,I$5:I$92)</f>
        <v>8</v>
      </c>
      <c r="M20" s="7"/>
    </row>
    <row r="21" ht="15" customHeight="1" spans="1:13">
      <c r="A21" s="7">
        <v>17</v>
      </c>
      <c r="B21" s="7" t="s">
        <v>513</v>
      </c>
      <c r="C21" s="12">
        <v>2010210266</v>
      </c>
      <c r="D21" s="7" t="s">
        <v>17</v>
      </c>
      <c r="E21" s="7" t="s">
        <v>495</v>
      </c>
      <c r="F21" s="7" t="s">
        <v>498</v>
      </c>
      <c r="G21" s="13">
        <v>53.5</v>
      </c>
      <c r="H21" s="13">
        <v>4.9</v>
      </c>
      <c r="I21" s="13">
        <v>89.2</v>
      </c>
      <c r="J21" s="13">
        <f t="shared" si="0"/>
        <v>84.58</v>
      </c>
      <c r="K21" s="53">
        <f>RANK(J21,J$5:J$92)</f>
        <v>17</v>
      </c>
      <c r="L21" s="53">
        <f>RANK(I21,I$5:I$92)</f>
        <v>18</v>
      </c>
      <c r="M21" s="7"/>
    </row>
    <row r="22" ht="15" customHeight="1" spans="1:13">
      <c r="A22" s="7">
        <v>18</v>
      </c>
      <c r="B22" s="7" t="s">
        <v>514</v>
      </c>
      <c r="C22" s="7" t="str">
        <f>VLOOKUP($B22,[1]Sheet1!$B$455:$E$497,4,0)</f>
        <v>2010620055</v>
      </c>
      <c r="D22" s="7" t="s">
        <v>17</v>
      </c>
      <c r="E22" s="7" t="s">
        <v>495</v>
      </c>
      <c r="F22" s="7" t="s">
        <v>496</v>
      </c>
      <c r="G22" s="13">
        <v>56</v>
      </c>
      <c r="H22" s="13">
        <v>20.3</v>
      </c>
      <c r="I22" s="13">
        <f>VLOOKUP($B22,[2]Sheet0!$B$3:$J$90,9,0)</f>
        <v>86</v>
      </c>
      <c r="J22" s="13">
        <f t="shared" si="0"/>
        <v>84.545</v>
      </c>
      <c r="K22" s="53">
        <f>RANK(J22,J$5:J$92)</f>
        <v>18</v>
      </c>
      <c r="L22" s="53">
        <f>RANK(I22,I$5:I$92)</f>
        <v>42</v>
      </c>
      <c r="M22" s="7"/>
    </row>
    <row r="23" ht="15" customHeight="1" spans="1:13">
      <c r="A23" s="7">
        <v>19</v>
      </c>
      <c r="B23" s="7" t="s">
        <v>515</v>
      </c>
      <c r="C23" s="7">
        <v>2010620045</v>
      </c>
      <c r="D23" s="7" t="s">
        <v>17</v>
      </c>
      <c r="E23" s="7" t="s">
        <v>495</v>
      </c>
      <c r="F23" s="7" t="s">
        <v>496</v>
      </c>
      <c r="G23" s="13">
        <v>50</v>
      </c>
      <c r="H23" s="13">
        <v>9.4</v>
      </c>
      <c r="I23" s="13">
        <f>VLOOKUP($B23,[2]Sheet0!$B$3:$J$90,9,0)</f>
        <v>88.9</v>
      </c>
      <c r="J23" s="13">
        <f t="shared" si="0"/>
        <v>84.475</v>
      </c>
      <c r="K23" s="53">
        <f>RANK(J23,J$5:J$92)</f>
        <v>19</v>
      </c>
      <c r="L23" s="53">
        <f>RANK(I23,I$5:I$92)</f>
        <v>20</v>
      </c>
      <c r="M23" s="7"/>
    </row>
    <row r="24" ht="15" customHeight="1" spans="1:13">
      <c r="A24" s="7">
        <v>20</v>
      </c>
      <c r="B24" s="36" t="s">
        <v>516</v>
      </c>
      <c r="C24" s="7">
        <v>2010620088</v>
      </c>
      <c r="D24" s="7" t="s">
        <v>17</v>
      </c>
      <c r="E24" s="7" t="s">
        <v>495</v>
      </c>
      <c r="F24" s="7" t="s">
        <v>498</v>
      </c>
      <c r="G24" s="13">
        <v>45</v>
      </c>
      <c r="H24" s="13">
        <v>2.5</v>
      </c>
      <c r="I24" s="13">
        <v>90.7</v>
      </c>
      <c r="J24" s="13">
        <f t="shared" si="0"/>
        <v>84.22</v>
      </c>
      <c r="K24" s="53">
        <f>RANK(J24,J$5:J$92)</f>
        <v>20</v>
      </c>
      <c r="L24" s="53">
        <f>RANK(I24,I$5:I$92)</f>
        <v>6</v>
      </c>
      <c r="M24" s="7"/>
    </row>
    <row r="25" ht="15" customHeight="1" spans="1:13">
      <c r="A25" s="7">
        <v>21</v>
      </c>
      <c r="B25" s="7" t="s">
        <v>517</v>
      </c>
      <c r="C25" s="7">
        <v>2010620086</v>
      </c>
      <c r="D25" s="7" t="s">
        <v>17</v>
      </c>
      <c r="E25" s="7" t="s">
        <v>495</v>
      </c>
      <c r="F25" s="7" t="s">
        <v>498</v>
      </c>
      <c r="G25" s="13">
        <v>47</v>
      </c>
      <c r="H25" s="13">
        <v>1.35</v>
      </c>
      <c r="I25" s="13">
        <v>90.3</v>
      </c>
      <c r="J25" s="13">
        <f t="shared" si="0"/>
        <v>84.0075</v>
      </c>
      <c r="K25" s="53">
        <f>RANK(J25,J$5:J$92)</f>
        <v>21</v>
      </c>
      <c r="L25" s="53">
        <f>RANK(I25,I$5:I$92)</f>
        <v>12</v>
      </c>
      <c r="M25" s="7"/>
    </row>
    <row r="26" ht="15" customHeight="1" spans="1:13">
      <c r="A26" s="7">
        <v>22</v>
      </c>
      <c r="B26" s="7" t="s">
        <v>518</v>
      </c>
      <c r="C26" s="7" t="str">
        <f>VLOOKUP($B26,[1]Sheet1!$B$455:$E$497,4,0)</f>
        <v>2010620061</v>
      </c>
      <c r="D26" s="7" t="s">
        <v>17</v>
      </c>
      <c r="E26" s="7" t="s">
        <v>495</v>
      </c>
      <c r="F26" s="7" t="s">
        <v>496</v>
      </c>
      <c r="G26" s="13">
        <v>44</v>
      </c>
      <c r="H26" s="13">
        <v>3.1</v>
      </c>
      <c r="I26" s="13">
        <f>VLOOKUP($B26,[2]Sheet0!$B$3:$J$90,9,0)</f>
        <v>89.9</v>
      </c>
      <c r="J26" s="13">
        <f t="shared" si="0"/>
        <v>83.48</v>
      </c>
      <c r="K26" s="53">
        <f>RANK(J26,J$5:J$92)</f>
        <v>22</v>
      </c>
      <c r="L26" s="53">
        <f>RANK(I26,I$5:I$92)</f>
        <v>14</v>
      </c>
      <c r="M26" s="7"/>
    </row>
    <row r="27" ht="15" customHeight="1" spans="1:13">
      <c r="A27" s="7">
        <v>23</v>
      </c>
      <c r="B27" s="7" t="s">
        <v>519</v>
      </c>
      <c r="C27" s="7" t="str">
        <f>VLOOKUP($B27,[1]Sheet1!$B$455:$E$497,4,0)</f>
        <v>2010620083</v>
      </c>
      <c r="D27" s="7" t="s">
        <v>17</v>
      </c>
      <c r="E27" s="7" t="s">
        <v>495</v>
      </c>
      <c r="F27" s="7" t="s">
        <v>496</v>
      </c>
      <c r="G27" s="13">
        <v>45</v>
      </c>
      <c r="H27" s="13">
        <v>7.3</v>
      </c>
      <c r="I27" s="13">
        <f>VLOOKUP($B27,[2]Sheet0!$B$3:$J$90,9,0)</f>
        <v>88</v>
      </c>
      <c r="J27" s="13">
        <f t="shared" si="0"/>
        <v>82.645</v>
      </c>
      <c r="K27" s="53">
        <f>RANK(J27,J$5:J$92)</f>
        <v>23</v>
      </c>
      <c r="L27" s="53">
        <f>RANK(I27,I$5:I$92)</f>
        <v>24</v>
      </c>
      <c r="M27" s="7"/>
    </row>
    <row r="28" ht="15" customHeight="1" spans="1:13">
      <c r="A28" s="7">
        <v>24</v>
      </c>
      <c r="B28" s="7" t="s">
        <v>520</v>
      </c>
      <c r="C28" s="7" t="str">
        <f>VLOOKUP($B28,[1]Sheet1!$B$455:$E$497,4,0)</f>
        <v>2010620028</v>
      </c>
      <c r="D28" s="7" t="s">
        <v>17</v>
      </c>
      <c r="E28" s="7" t="s">
        <v>495</v>
      </c>
      <c r="F28" s="7" t="s">
        <v>496</v>
      </c>
      <c r="G28" s="13">
        <v>41</v>
      </c>
      <c r="H28" s="13">
        <v>8.5</v>
      </c>
      <c r="I28" s="13">
        <f>VLOOKUP($B28,[2]Sheet0!$B$3:$J$90,9,0)</f>
        <v>88.2</v>
      </c>
      <c r="J28" s="13">
        <f t="shared" si="0"/>
        <v>82.395</v>
      </c>
      <c r="K28" s="53">
        <f>RANK(J28,J$5:J$92)</f>
        <v>24</v>
      </c>
      <c r="L28" s="53">
        <f>RANK(I28,I$5:I$92)</f>
        <v>23</v>
      </c>
      <c r="M28" s="7"/>
    </row>
    <row r="29" ht="15" customHeight="1" spans="1:13">
      <c r="A29" s="7">
        <v>25</v>
      </c>
      <c r="B29" s="7" t="s">
        <v>521</v>
      </c>
      <c r="C29" s="7" t="str">
        <f>VLOOKUP($B29,[1]Sheet1!$B$455:$E$497,4,0)</f>
        <v>2010620050</v>
      </c>
      <c r="D29" s="7" t="s">
        <v>17</v>
      </c>
      <c r="E29" s="7" t="s">
        <v>495</v>
      </c>
      <c r="F29" s="7" t="s">
        <v>496</v>
      </c>
      <c r="G29" s="13">
        <v>50.5</v>
      </c>
      <c r="H29" s="13">
        <v>9</v>
      </c>
      <c r="I29" s="13">
        <f>VLOOKUP($B29,[2]Sheet0!$B$3:$J$90,9,0)</f>
        <v>86.4</v>
      </c>
      <c r="J29" s="13">
        <f t="shared" si="0"/>
        <v>82.365</v>
      </c>
      <c r="K29" s="53">
        <f>RANK(J29,J$5:J$92)</f>
        <v>25</v>
      </c>
      <c r="L29" s="53">
        <f>RANK(I29,I$5:I$92)</f>
        <v>36</v>
      </c>
      <c r="M29" s="7"/>
    </row>
    <row r="30" ht="15" customHeight="1" spans="1:13">
      <c r="A30" s="7">
        <v>26</v>
      </c>
      <c r="B30" s="7" t="s">
        <v>522</v>
      </c>
      <c r="C30" s="7" t="str">
        <f>VLOOKUP($B30,[1]Sheet1!$B$455:$E$497,4,0)</f>
        <v>2010620082</v>
      </c>
      <c r="D30" s="7" t="s">
        <v>17</v>
      </c>
      <c r="E30" s="7" t="s">
        <v>495</v>
      </c>
      <c r="F30" s="7" t="s">
        <v>496</v>
      </c>
      <c r="G30" s="13">
        <v>48</v>
      </c>
      <c r="H30" s="13">
        <v>13.7</v>
      </c>
      <c r="I30" s="13">
        <f>VLOOKUP($B30,[2]Sheet0!$B$3:$J$90,9,0)</f>
        <v>86</v>
      </c>
      <c r="J30" s="13">
        <f t="shared" si="0"/>
        <v>82.355</v>
      </c>
      <c r="K30" s="53">
        <f>RANK(J30,J$5:J$92)</f>
        <v>26</v>
      </c>
      <c r="L30" s="53">
        <f>RANK(I30,I$5:I$92)</f>
        <v>42</v>
      </c>
      <c r="M30" s="7"/>
    </row>
    <row r="31" ht="15" customHeight="1" spans="1:13">
      <c r="A31" s="7">
        <v>27</v>
      </c>
      <c r="B31" s="36" t="s">
        <v>523</v>
      </c>
      <c r="C31" s="12">
        <v>2010620043</v>
      </c>
      <c r="D31" s="7" t="s">
        <v>17</v>
      </c>
      <c r="E31" s="7" t="s">
        <v>495</v>
      </c>
      <c r="F31" s="7" t="s">
        <v>498</v>
      </c>
      <c r="G31" s="13">
        <v>46</v>
      </c>
      <c r="H31" s="13">
        <v>1.4</v>
      </c>
      <c r="I31" s="13">
        <v>88.5</v>
      </c>
      <c r="J31" s="13">
        <f t="shared" si="0"/>
        <v>82.335</v>
      </c>
      <c r="K31" s="53">
        <f>RANK(J31,J$5:J$92)</f>
        <v>27</v>
      </c>
      <c r="L31" s="53">
        <f>RANK(I31,I$5:I$92)</f>
        <v>22</v>
      </c>
      <c r="M31" s="7"/>
    </row>
    <row r="32" ht="15" customHeight="1" spans="1:13">
      <c r="A32" s="7">
        <v>28</v>
      </c>
      <c r="B32" s="7" t="s">
        <v>524</v>
      </c>
      <c r="C32" s="7" t="str">
        <f>VLOOKUP($B32,[1]Sheet1!$B$455:$E$497,4,0)</f>
        <v>2010620023</v>
      </c>
      <c r="D32" s="7" t="s">
        <v>17</v>
      </c>
      <c r="E32" s="7" t="s">
        <v>495</v>
      </c>
      <c r="F32" s="7" t="s">
        <v>496</v>
      </c>
      <c r="G32" s="13">
        <v>43</v>
      </c>
      <c r="H32" s="13">
        <v>15</v>
      </c>
      <c r="I32" s="13">
        <f>VLOOKUP($B32,[2]Sheet0!$B$3:$J$90,9,0)</f>
        <v>86.3</v>
      </c>
      <c r="J32" s="13">
        <f t="shared" si="0"/>
        <v>82.055</v>
      </c>
      <c r="K32" s="53">
        <f>RANK(J32,J$5:J$92)</f>
        <v>28</v>
      </c>
      <c r="L32" s="53">
        <f>RANK(I32,I$5:I$92)</f>
        <v>38</v>
      </c>
      <c r="M32" s="7"/>
    </row>
    <row r="33" ht="15" customHeight="1" spans="1:13">
      <c r="A33" s="7">
        <v>29</v>
      </c>
      <c r="B33" s="7" t="s">
        <v>525</v>
      </c>
      <c r="C33" s="7">
        <v>2010620087</v>
      </c>
      <c r="D33" s="7" t="s">
        <v>17</v>
      </c>
      <c r="E33" s="7" t="s">
        <v>495</v>
      </c>
      <c r="F33" s="7" t="s">
        <v>498</v>
      </c>
      <c r="G33" s="13">
        <v>55.5</v>
      </c>
      <c r="H33" s="13">
        <v>12.1</v>
      </c>
      <c r="I33" s="13">
        <v>84.6</v>
      </c>
      <c r="J33" s="13">
        <f t="shared" si="0"/>
        <v>82.05</v>
      </c>
      <c r="K33" s="53">
        <f>RANK(J33,J$5:J$92)</f>
        <v>29</v>
      </c>
      <c r="L33" s="53">
        <f>RANK(I33,I$5:I$92)</f>
        <v>54</v>
      </c>
      <c r="M33" s="7"/>
    </row>
    <row r="34" ht="15" customHeight="1" spans="1:13">
      <c r="A34" s="7">
        <v>30</v>
      </c>
      <c r="B34" s="7" t="s">
        <v>526</v>
      </c>
      <c r="C34" s="7" t="str">
        <f>VLOOKUP($B34,[1]Sheet1!$B$455:$E$497,4,0)</f>
        <v>2010620060</v>
      </c>
      <c r="D34" s="7" t="s">
        <v>17</v>
      </c>
      <c r="E34" s="7" t="s">
        <v>495</v>
      </c>
      <c r="F34" s="7" t="s">
        <v>496</v>
      </c>
      <c r="G34" s="13">
        <v>47.5</v>
      </c>
      <c r="H34" s="13">
        <v>2.1</v>
      </c>
      <c r="I34" s="13">
        <f>VLOOKUP($B34,[2]Sheet0!$B$3:$J$90,9,0)</f>
        <v>87.6</v>
      </c>
      <c r="J34" s="13">
        <f t="shared" si="0"/>
        <v>81.9</v>
      </c>
      <c r="K34" s="53">
        <f>RANK(J34,J$5:J$92)</f>
        <v>30</v>
      </c>
      <c r="L34" s="53">
        <f>RANK(I34,I$5:I$92)</f>
        <v>25</v>
      </c>
      <c r="M34" s="7"/>
    </row>
    <row r="35" ht="15" customHeight="1" spans="1:13">
      <c r="A35" s="7">
        <v>31</v>
      </c>
      <c r="B35" s="36" t="s">
        <v>527</v>
      </c>
      <c r="C35" s="7">
        <v>2010620047</v>
      </c>
      <c r="D35" s="7" t="s">
        <v>17</v>
      </c>
      <c r="E35" s="7" t="s">
        <v>495</v>
      </c>
      <c r="F35" s="7" t="s">
        <v>498</v>
      </c>
      <c r="G35" s="13">
        <v>45</v>
      </c>
      <c r="H35" s="13">
        <v>3</v>
      </c>
      <c r="I35" s="13">
        <v>86.9</v>
      </c>
      <c r="J35" s="13">
        <f t="shared" si="0"/>
        <v>81.065</v>
      </c>
      <c r="K35" s="53">
        <f>RANK(J35,J$5:J$92)</f>
        <v>31</v>
      </c>
      <c r="L35" s="53">
        <f>RANK(I35,I$5:I$92)</f>
        <v>28</v>
      </c>
      <c r="M35" s="7"/>
    </row>
    <row r="36" ht="15" customHeight="1" spans="1:13">
      <c r="A36" s="7">
        <v>32</v>
      </c>
      <c r="B36" s="7" t="s">
        <v>528</v>
      </c>
      <c r="C36" s="12">
        <v>2010620049</v>
      </c>
      <c r="D36" s="7" t="s">
        <v>17</v>
      </c>
      <c r="E36" s="7" t="s">
        <v>495</v>
      </c>
      <c r="F36" s="7" t="s">
        <v>498</v>
      </c>
      <c r="G36" s="13">
        <v>47</v>
      </c>
      <c r="H36" s="13">
        <v>3.6</v>
      </c>
      <c r="I36" s="13">
        <v>86.3</v>
      </c>
      <c r="J36" s="13">
        <f t="shared" si="0"/>
        <v>80.945</v>
      </c>
      <c r="K36" s="53">
        <f>RANK(J36,J$5:J$92)</f>
        <v>32</v>
      </c>
      <c r="L36" s="53">
        <f>RANK(I36,I$5:I$92)</f>
        <v>38</v>
      </c>
      <c r="M36" s="7"/>
    </row>
    <row r="37" ht="15" customHeight="1" spans="1:13">
      <c r="A37" s="7">
        <v>33</v>
      </c>
      <c r="B37" s="36" t="s">
        <v>529</v>
      </c>
      <c r="C37" s="12">
        <v>2010620003</v>
      </c>
      <c r="D37" s="36" t="s">
        <v>17</v>
      </c>
      <c r="E37" s="36" t="s">
        <v>495</v>
      </c>
      <c r="F37" s="7" t="s">
        <v>498</v>
      </c>
      <c r="G37" s="13">
        <v>49</v>
      </c>
      <c r="H37" s="13">
        <v>8.6</v>
      </c>
      <c r="I37" s="13">
        <v>85</v>
      </c>
      <c r="J37" s="13">
        <f t="shared" si="0"/>
        <v>80.89</v>
      </c>
      <c r="K37" s="53">
        <f>RANK(J37,J$5:J$92)</f>
        <v>33</v>
      </c>
      <c r="L37" s="53">
        <f>RANK(I37,I$5:I$92)</f>
        <v>49</v>
      </c>
      <c r="M37" s="7"/>
    </row>
    <row r="38" ht="15" customHeight="1" spans="1:13">
      <c r="A38" s="7">
        <v>34</v>
      </c>
      <c r="B38" s="7" t="s">
        <v>530</v>
      </c>
      <c r="C38" s="7" t="str">
        <f>VLOOKUP($B38,[1]Sheet1!$B$455:$E$497,4,0)</f>
        <v>2010620041</v>
      </c>
      <c r="D38" s="7" t="s">
        <v>17</v>
      </c>
      <c r="E38" s="7" t="s">
        <v>495</v>
      </c>
      <c r="F38" s="7" t="s">
        <v>496</v>
      </c>
      <c r="G38" s="13">
        <v>42</v>
      </c>
      <c r="H38" s="13">
        <v>1</v>
      </c>
      <c r="I38" s="13">
        <f>VLOOKUP($B38,[2]Sheet0!$B$3:$J$90,9,0)</f>
        <v>87.4</v>
      </c>
      <c r="J38" s="13">
        <f t="shared" si="0"/>
        <v>80.74</v>
      </c>
      <c r="K38" s="53">
        <f>RANK(J38,J$5:J$92)</f>
        <v>34</v>
      </c>
      <c r="L38" s="53">
        <f>RANK(I38,I$5:I$92)</f>
        <v>26</v>
      </c>
      <c r="M38" s="7"/>
    </row>
    <row r="39" ht="15" customHeight="1" spans="1:13">
      <c r="A39" s="7">
        <v>35</v>
      </c>
      <c r="B39" s="7" t="s">
        <v>531</v>
      </c>
      <c r="C39" s="7">
        <v>2010620053</v>
      </c>
      <c r="D39" s="7" t="s">
        <v>17</v>
      </c>
      <c r="E39" s="7" t="s">
        <v>495</v>
      </c>
      <c r="F39" s="7" t="s">
        <v>498</v>
      </c>
      <c r="G39" s="13">
        <v>47.5</v>
      </c>
      <c r="H39" s="13">
        <v>9.1</v>
      </c>
      <c r="I39" s="13">
        <v>85</v>
      </c>
      <c r="J39" s="13">
        <f t="shared" si="0"/>
        <v>80.74</v>
      </c>
      <c r="K39" s="53">
        <f>RANK(J39,J$5:J$92)</f>
        <v>34</v>
      </c>
      <c r="L39" s="53">
        <f>RANK(I39,I$5:I$92)</f>
        <v>49</v>
      </c>
      <c r="M39" s="7"/>
    </row>
    <row r="40" ht="15" customHeight="1" spans="1:13">
      <c r="A40" s="7">
        <v>36</v>
      </c>
      <c r="B40" s="7" t="s">
        <v>532</v>
      </c>
      <c r="C40" s="7" t="str">
        <f>VLOOKUP($B40,[1]Sheet1!$B$455:$E$497,4,0)</f>
        <v>2010620075</v>
      </c>
      <c r="D40" s="7" t="s">
        <v>17</v>
      </c>
      <c r="E40" s="7" t="s">
        <v>495</v>
      </c>
      <c r="F40" s="7" t="s">
        <v>496</v>
      </c>
      <c r="G40" s="13">
        <v>45</v>
      </c>
      <c r="H40" s="13">
        <v>0.8</v>
      </c>
      <c r="I40" s="13">
        <f>VLOOKUP($B40,[2]Sheet0!$B$3:$J$90,9,0)</f>
        <v>86.8</v>
      </c>
      <c r="J40" s="13">
        <f t="shared" si="0"/>
        <v>80.65</v>
      </c>
      <c r="K40" s="53">
        <f>RANK(J40,J$5:J$92)</f>
        <v>36</v>
      </c>
      <c r="L40" s="53">
        <f>RANK(I40,I$5:I$92)</f>
        <v>31</v>
      </c>
      <c r="M40" s="7"/>
    </row>
    <row r="41" ht="15" customHeight="1" spans="1:13">
      <c r="A41" s="7">
        <v>37</v>
      </c>
      <c r="B41" s="7" t="s">
        <v>533</v>
      </c>
      <c r="C41" s="12">
        <v>2010620007</v>
      </c>
      <c r="D41" s="7" t="s">
        <v>17</v>
      </c>
      <c r="E41" s="7" t="s">
        <v>495</v>
      </c>
      <c r="F41" s="7" t="s">
        <v>498</v>
      </c>
      <c r="G41" s="13">
        <v>43</v>
      </c>
      <c r="H41" s="13">
        <v>0</v>
      </c>
      <c r="I41" s="13">
        <v>87.2</v>
      </c>
      <c r="J41" s="13">
        <f t="shared" si="0"/>
        <v>80.57</v>
      </c>
      <c r="K41" s="53">
        <f>RANK(J41,J$5:J$92)</f>
        <v>37</v>
      </c>
      <c r="L41" s="53">
        <f>RANK(I41,I$5:I$92)</f>
        <v>27</v>
      </c>
      <c r="M41" s="7"/>
    </row>
    <row r="42" ht="15" customHeight="1" spans="1:13">
      <c r="A42" s="7">
        <v>38</v>
      </c>
      <c r="B42" s="7" t="s">
        <v>534</v>
      </c>
      <c r="C42" s="12">
        <v>2010620052</v>
      </c>
      <c r="D42" s="7" t="s">
        <v>17</v>
      </c>
      <c r="E42" s="7" t="s">
        <v>495</v>
      </c>
      <c r="F42" s="7" t="s">
        <v>498</v>
      </c>
      <c r="G42" s="13">
        <v>43</v>
      </c>
      <c r="H42" s="13">
        <v>0.4</v>
      </c>
      <c r="I42" s="13">
        <v>86.9</v>
      </c>
      <c r="J42" s="13">
        <f t="shared" si="0"/>
        <v>80.375</v>
      </c>
      <c r="K42" s="53">
        <f>RANK(J42,J$5:J$92)</f>
        <v>38</v>
      </c>
      <c r="L42" s="53">
        <f>RANK(I42,I$5:I$92)</f>
        <v>28</v>
      </c>
      <c r="M42" s="7"/>
    </row>
    <row r="43" ht="15" customHeight="1" spans="1:13">
      <c r="A43" s="7">
        <v>39</v>
      </c>
      <c r="B43" s="7" t="s">
        <v>535</v>
      </c>
      <c r="C43" s="12">
        <v>2010620020</v>
      </c>
      <c r="D43" s="7" t="s">
        <v>17</v>
      </c>
      <c r="E43" s="7" t="s">
        <v>495</v>
      </c>
      <c r="F43" s="7" t="s">
        <v>498</v>
      </c>
      <c r="G43" s="13">
        <v>44</v>
      </c>
      <c r="H43" s="13">
        <v>0</v>
      </c>
      <c r="I43" s="13">
        <v>86.7</v>
      </c>
      <c r="J43" s="13">
        <f t="shared" si="0"/>
        <v>80.295</v>
      </c>
      <c r="K43" s="53">
        <f>RANK(J43,J$5:J$92)</f>
        <v>39</v>
      </c>
      <c r="L43" s="53">
        <f>RANK(I43,I$5:I$92)</f>
        <v>33</v>
      </c>
      <c r="M43" s="7"/>
    </row>
    <row r="44" ht="15" customHeight="1" spans="1:13">
      <c r="A44" s="7">
        <v>40</v>
      </c>
      <c r="B44" s="7" t="s">
        <v>536</v>
      </c>
      <c r="C44" s="7" t="str">
        <f>VLOOKUP($B44,[1]Sheet1!$B$455:$E$497,4,0)</f>
        <v>2010620063</v>
      </c>
      <c r="D44" s="7" t="s">
        <v>17</v>
      </c>
      <c r="E44" s="7" t="s">
        <v>495</v>
      </c>
      <c r="F44" s="7" t="s">
        <v>496</v>
      </c>
      <c r="G44" s="13">
        <v>43</v>
      </c>
      <c r="H44" s="13">
        <v>0</v>
      </c>
      <c r="I44" s="13">
        <f>VLOOKUP($B44,[2]Sheet0!$B$3:$J$90,9,0)</f>
        <v>86.4</v>
      </c>
      <c r="J44" s="13">
        <f t="shared" si="0"/>
        <v>79.89</v>
      </c>
      <c r="K44" s="53">
        <f>RANK(J44,J$5:J$92)</f>
        <v>40</v>
      </c>
      <c r="L44" s="53">
        <f>RANK(I44,I$5:I$92)</f>
        <v>36</v>
      </c>
      <c r="M44" s="7"/>
    </row>
    <row r="45" ht="15" customHeight="1" spans="1:13">
      <c r="A45" s="7">
        <v>41</v>
      </c>
      <c r="B45" s="7" t="s">
        <v>537</v>
      </c>
      <c r="C45" s="7" t="str">
        <f>VLOOKUP($B45,[1]Sheet1!$B$455:$E$497,4,0)</f>
        <v>2010620022</v>
      </c>
      <c r="D45" s="7" t="s">
        <v>17</v>
      </c>
      <c r="E45" s="7" t="s">
        <v>495</v>
      </c>
      <c r="F45" s="7" t="s">
        <v>496</v>
      </c>
      <c r="G45" s="13">
        <v>40</v>
      </c>
      <c r="H45" s="13">
        <v>0</v>
      </c>
      <c r="I45" s="13">
        <f>VLOOKUP($B45,[2]Sheet0!$B$3:$J$90,9,0)</f>
        <v>86.9</v>
      </c>
      <c r="J45" s="13">
        <f t="shared" si="0"/>
        <v>79.865</v>
      </c>
      <c r="K45" s="53">
        <f>RANK(J45,J$5:J$92)</f>
        <v>41</v>
      </c>
      <c r="L45" s="53">
        <f>RANK(I45,I$5:I$92)</f>
        <v>28</v>
      </c>
      <c r="M45" s="7"/>
    </row>
    <row r="46" ht="15" customHeight="1" spans="1:13">
      <c r="A46" s="7">
        <v>42</v>
      </c>
      <c r="B46" s="7" t="s">
        <v>538</v>
      </c>
      <c r="C46" s="12">
        <v>2010620089</v>
      </c>
      <c r="D46" s="7" t="s">
        <v>17</v>
      </c>
      <c r="E46" s="7" t="s">
        <v>495</v>
      </c>
      <c r="F46" s="7" t="s">
        <v>498</v>
      </c>
      <c r="G46" s="13">
        <v>40</v>
      </c>
      <c r="H46" s="13">
        <v>0</v>
      </c>
      <c r="I46" s="13">
        <v>86.8</v>
      </c>
      <c r="J46" s="13">
        <f t="shared" si="0"/>
        <v>79.78</v>
      </c>
      <c r="K46" s="53">
        <f>RANK(J46,J$5:J$92)</f>
        <v>42</v>
      </c>
      <c r="L46" s="53">
        <f>RANK(I46,I$5:I$92)</f>
        <v>31</v>
      </c>
      <c r="M46" s="7"/>
    </row>
    <row r="47" ht="15" customHeight="1" spans="1:13">
      <c r="A47" s="7">
        <v>43</v>
      </c>
      <c r="B47" s="7" t="s">
        <v>539</v>
      </c>
      <c r="C47" s="7" t="str">
        <f>VLOOKUP($B47,[1]Sheet1!$B$455:$E$497,4,0)</f>
        <v>2010620065</v>
      </c>
      <c r="D47" s="7" t="s">
        <v>17</v>
      </c>
      <c r="E47" s="7" t="s">
        <v>495</v>
      </c>
      <c r="F47" s="7" t="s">
        <v>496</v>
      </c>
      <c r="G47" s="13">
        <v>43</v>
      </c>
      <c r="H47" s="13">
        <v>2.5</v>
      </c>
      <c r="I47" s="13">
        <f>VLOOKUP($B47,[2]Sheet0!$B$3:$J$90,9,0)</f>
        <v>85.8</v>
      </c>
      <c r="J47" s="13">
        <f t="shared" si="0"/>
        <v>79.755</v>
      </c>
      <c r="K47" s="53">
        <f>RANK(J47,J$5:J$92)</f>
        <v>43</v>
      </c>
      <c r="L47" s="53">
        <f>RANK(I47,I$5:I$92)</f>
        <v>45</v>
      </c>
      <c r="M47" s="7"/>
    </row>
    <row r="48" ht="15" customHeight="1" spans="1:13">
      <c r="A48" s="7">
        <v>44</v>
      </c>
      <c r="B48" s="7" t="s">
        <v>540</v>
      </c>
      <c r="C48" s="12">
        <v>2010450125</v>
      </c>
      <c r="D48" s="7" t="s">
        <v>17</v>
      </c>
      <c r="E48" s="7" t="s">
        <v>495</v>
      </c>
      <c r="F48" s="7" t="s">
        <v>498</v>
      </c>
      <c r="G48" s="13">
        <v>42</v>
      </c>
      <c r="H48" s="13">
        <v>0.3</v>
      </c>
      <c r="I48" s="13">
        <v>86.3</v>
      </c>
      <c r="J48" s="13">
        <f t="shared" si="0"/>
        <v>79.7</v>
      </c>
      <c r="K48" s="53">
        <f>RANK(J48,J$5:J$92)</f>
        <v>44</v>
      </c>
      <c r="L48" s="53">
        <f>RANK(I48,I$5:I$92)</f>
        <v>38</v>
      </c>
      <c r="M48" s="7"/>
    </row>
    <row r="49" ht="15" customHeight="1" spans="1:13">
      <c r="A49" s="7">
        <v>45</v>
      </c>
      <c r="B49" s="7" t="s">
        <v>541</v>
      </c>
      <c r="C49" s="7" t="str">
        <f>VLOOKUP($B49,[1]Sheet1!$B$455:$E$497,4,0)</f>
        <v>2010620019</v>
      </c>
      <c r="D49" s="7" t="s">
        <v>17</v>
      </c>
      <c r="E49" s="7" t="s">
        <v>495</v>
      </c>
      <c r="F49" s="7" t="s">
        <v>496</v>
      </c>
      <c r="G49" s="13">
        <v>40</v>
      </c>
      <c r="H49" s="13">
        <v>2.5</v>
      </c>
      <c r="I49" s="13">
        <f>VLOOKUP($B49,[2]Sheet0!$B$3:$J$90,9,0)</f>
        <v>86.2</v>
      </c>
      <c r="J49" s="13">
        <f t="shared" si="0"/>
        <v>79.645</v>
      </c>
      <c r="K49" s="53">
        <f>RANK(J49,J$5:J$92)</f>
        <v>45</v>
      </c>
      <c r="L49" s="53">
        <f>RANK(I49,I$5:I$92)</f>
        <v>41</v>
      </c>
      <c r="M49" s="7"/>
    </row>
    <row r="50" ht="15" customHeight="1" spans="1:13">
      <c r="A50" s="7">
        <v>46</v>
      </c>
      <c r="B50" s="7" t="s">
        <v>542</v>
      </c>
      <c r="C50" s="12">
        <v>2010620008</v>
      </c>
      <c r="D50" s="7" t="s">
        <v>17</v>
      </c>
      <c r="E50" s="7" t="s">
        <v>495</v>
      </c>
      <c r="F50" s="7" t="s">
        <v>498</v>
      </c>
      <c r="G50" s="13">
        <v>44</v>
      </c>
      <c r="H50" s="13">
        <v>0</v>
      </c>
      <c r="I50" s="13">
        <v>85.9</v>
      </c>
      <c r="J50" s="13">
        <f t="shared" si="0"/>
        <v>79.615</v>
      </c>
      <c r="K50" s="53">
        <f>RANK(J50,J$5:J$92)</f>
        <v>46</v>
      </c>
      <c r="L50" s="53">
        <f>RANK(I50,I$5:I$92)</f>
        <v>44</v>
      </c>
      <c r="M50" s="7"/>
    </row>
    <row r="51" ht="15" customHeight="1" spans="1:13">
      <c r="A51" s="7">
        <v>47</v>
      </c>
      <c r="B51" s="7" t="s">
        <v>543</v>
      </c>
      <c r="C51" s="12">
        <v>2010620072</v>
      </c>
      <c r="D51" s="7" t="s">
        <v>17</v>
      </c>
      <c r="E51" s="7" t="s">
        <v>495</v>
      </c>
      <c r="F51" s="7" t="s">
        <v>498</v>
      </c>
      <c r="G51" s="13">
        <v>40</v>
      </c>
      <c r="H51" s="13">
        <v>0</v>
      </c>
      <c r="I51" s="13">
        <v>86.5</v>
      </c>
      <c r="J51" s="13">
        <f t="shared" si="0"/>
        <v>79.525</v>
      </c>
      <c r="K51" s="53">
        <f>RANK(J51,J$5:J$92)</f>
        <v>47</v>
      </c>
      <c r="L51" s="53">
        <f>RANK(I51,I$5:I$92)</f>
        <v>34</v>
      </c>
      <c r="M51" s="7"/>
    </row>
    <row r="52" ht="15" customHeight="1" spans="1:13">
      <c r="A52" s="7">
        <v>48</v>
      </c>
      <c r="B52" s="7" t="s">
        <v>544</v>
      </c>
      <c r="C52" s="7" t="str">
        <f>VLOOKUP($B52,[1]Sheet1!$B$455:$E$497,4,0)</f>
        <v>2010620064</v>
      </c>
      <c r="D52" s="7" t="s">
        <v>17</v>
      </c>
      <c r="E52" s="7" t="s">
        <v>495</v>
      </c>
      <c r="F52" s="7" t="s">
        <v>496</v>
      </c>
      <c r="G52" s="13">
        <v>39</v>
      </c>
      <c r="H52" s="13">
        <v>1</v>
      </c>
      <c r="I52" s="13">
        <f>VLOOKUP($B52,[2]Sheet0!$B$3:$J$90,9,0)</f>
        <v>86.5</v>
      </c>
      <c r="J52" s="13">
        <f t="shared" si="0"/>
        <v>79.525</v>
      </c>
      <c r="K52" s="53">
        <v>48</v>
      </c>
      <c r="L52" s="53">
        <f>RANK(I52,I$5:I$92)</f>
        <v>34</v>
      </c>
      <c r="M52" s="7"/>
    </row>
    <row r="53" ht="15" customHeight="1" spans="1:13">
      <c r="A53" s="7">
        <v>49</v>
      </c>
      <c r="B53" s="7" t="s">
        <v>545</v>
      </c>
      <c r="C53" s="12">
        <v>2010620044</v>
      </c>
      <c r="D53" s="7" t="s">
        <v>17</v>
      </c>
      <c r="E53" s="7" t="s">
        <v>495</v>
      </c>
      <c r="F53" s="7" t="s">
        <v>498</v>
      </c>
      <c r="G53" s="13">
        <v>46.5</v>
      </c>
      <c r="H53" s="13">
        <v>0.3</v>
      </c>
      <c r="I53" s="13">
        <v>85</v>
      </c>
      <c r="J53" s="13">
        <f t="shared" si="0"/>
        <v>79.27</v>
      </c>
      <c r="K53" s="53">
        <f>RANK(J53,J$5:J$92)</f>
        <v>49</v>
      </c>
      <c r="L53" s="53">
        <f>RANK(I53,I$5:I$92)</f>
        <v>49</v>
      </c>
      <c r="M53" s="7"/>
    </row>
    <row r="54" ht="15" customHeight="1" spans="1:13">
      <c r="A54" s="7">
        <v>50</v>
      </c>
      <c r="B54" s="36" t="s">
        <v>546</v>
      </c>
      <c r="C54" s="12">
        <v>2010620010</v>
      </c>
      <c r="D54" s="36" t="s">
        <v>17</v>
      </c>
      <c r="E54" s="36" t="s">
        <v>495</v>
      </c>
      <c r="F54" s="36" t="s">
        <v>498</v>
      </c>
      <c r="G54" s="13">
        <v>44</v>
      </c>
      <c r="H54" s="13">
        <v>2.8</v>
      </c>
      <c r="I54" s="13">
        <v>84.9</v>
      </c>
      <c r="J54" s="13">
        <f t="shared" si="0"/>
        <v>79.185</v>
      </c>
      <c r="K54" s="53">
        <f>RANK(J54,J$5:J$92)</f>
        <v>50</v>
      </c>
      <c r="L54" s="53">
        <f>RANK(I54,I$5:I$92)</f>
        <v>53</v>
      </c>
      <c r="M54" s="7"/>
    </row>
    <row r="55" ht="15" customHeight="1" spans="1:13">
      <c r="A55" s="7">
        <v>51</v>
      </c>
      <c r="B55" s="7" t="s">
        <v>547</v>
      </c>
      <c r="C55" s="12">
        <v>2010620079</v>
      </c>
      <c r="D55" s="7" t="s">
        <v>17</v>
      </c>
      <c r="E55" s="7" t="s">
        <v>495</v>
      </c>
      <c r="F55" s="7" t="s">
        <v>498</v>
      </c>
      <c r="G55" s="13">
        <v>44</v>
      </c>
      <c r="H55" s="13">
        <v>0.75</v>
      </c>
      <c r="I55" s="13">
        <v>85.1</v>
      </c>
      <c r="J55" s="13">
        <f t="shared" si="0"/>
        <v>79.0475</v>
      </c>
      <c r="K55" s="53">
        <f>RANK(J55,J$5:J$92)</f>
        <v>51</v>
      </c>
      <c r="L55" s="53">
        <f>RANK(I55,I$5:I$92)</f>
        <v>48</v>
      </c>
      <c r="M55" s="7"/>
    </row>
    <row r="56" ht="15" customHeight="1" spans="1:13">
      <c r="A56" s="7">
        <v>52</v>
      </c>
      <c r="B56" s="7" t="s">
        <v>548</v>
      </c>
      <c r="C56" s="7" t="str">
        <f>VLOOKUP($B56,[1]Sheet1!$B$455:$E$497,4,0)</f>
        <v>2010620090</v>
      </c>
      <c r="D56" s="7" t="s">
        <v>17</v>
      </c>
      <c r="E56" s="7" t="s">
        <v>495</v>
      </c>
      <c r="F56" s="7" t="s">
        <v>496</v>
      </c>
      <c r="G56" s="13">
        <v>45</v>
      </c>
      <c r="H56" s="13">
        <v>9.1</v>
      </c>
      <c r="I56" s="13">
        <f>VLOOKUP($B56,[2]Sheet0!$B$3:$J$90,9,0)</f>
        <v>83.4</v>
      </c>
      <c r="J56" s="13">
        <f t="shared" si="0"/>
        <v>79.005</v>
      </c>
      <c r="K56" s="53">
        <f>RANK(J56,J$5:J$92)</f>
        <v>52</v>
      </c>
      <c r="L56" s="53">
        <f>RANK(I56,I$5:I$92)</f>
        <v>58</v>
      </c>
      <c r="M56" s="7"/>
    </row>
    <row r="57" ht="15" customHeight="1" spans="1:13">
      <c r="A57" s="7">
        <v>53</v>
      </c>
      <c r="B57" s="7" t="s">
        <v>549</v>
      </c>
      <c r="C57" s="7" t="str">
        <f>VLOOKUP($B57,[1]Sheet1!$B$455:$E$497,4,0)</f>
        <v>2010620030</v>
      </c>
      <c r="D57" s="7" t="s">
        <v>17</v>
      </c>
      <c r="E57" s="7" t="s">
        <v>495</v>
      </c>
      <c r="F57" s="7" t="s">
        <v>496</v>
      </c>
      <c r="G57" s="13">
        <v>39</v>
      </c>
      <c r="H57" s="13">
        <v>0</v>
      </c>
      <c r="I57" s="13">
        <f>VLOOKUP($B57,[2]Sheet0!$B$3:$J$90,9,0)</f>
        <v>85.8</v>
      </c>
      <c r="J57" s="13">
        <f t="shared" si="0"/>
        <v>78.78</v>
      </c>
      <c r="K57" s="53">
        <f>RANK(J57,J$5:J$92)</f>
        <v>53</v>
      </c>
      <c r="L57" s="53">
        <f>RANK(I57,I$5:I$92)</f>
        <v>45</v>
      </c>
      <c r="M57" s="7"/>
    </row>
    <row r="58" ht="15" customHeight="1" spans="1:13">
      <c r="A58" s="7">
        <v>54</v>
      </c>
      <c r="B58" s="7" t="s">
        <v>550</v>
      </c>
      <c r="C58" s="7" t="str">
        <f>VLOOKUP($B58,[1]Sheet1!$B$455:$E$497,4,0)</f>
        <v>2010620016</v>
      </c>
      <c r="D58" s="7" t="s">
        <v>17</v>
      </c>
      <c r="E58" s="7" t="s">
        <v>495</v>
      </c>
      <c r="F58" s="7" t="s">
        <v>496</v>
      </c>
      <c r="G58" s="13">
        <v>43</v>
      </c>
      <c r="H58" s="13">
        <v>0</v>
      </c>
      <c r="I58" s="13">
        <f>VLOOKUP($B58,[2]Sheet0!$B$3:$J$90,9,0)</f>
        <v>85</v>
      </c>
      <c r="J58" s="13">
        <f t="shared" si="0"/>
        <v>78.7</v>
      </c>
      <c r="K58" s="53">
        <f>RANK(J58,J$5:J$92)</f>
        <v>54</v>
      </c>
      <c r="L58" s="53">
        <f>RANK(I58,I$5:I$92)</f>
        <v>49</v>
      </c>
      <c r="M58" s="7"/>
    </row>
    <row r="59" ht="15" customHeight="1" spans="1:13">
      <c r="A59" s="7">
        <v>55</v>
      </c>
      <c r="B59" s="36" t="s">
        <v>551</v>
      </c>
      <c r="C59" s="12">
        <v>2010620004</v>
      </c>
      <c r="D59" s="7" t="s">
        <v>17</v>
      </c>
      <c r="E59" s="7" t="s">
        <v>495</v>
      </c>
      <c r="F59" s="7" t="s">
        <v>498</v>
      </c>
      <c r="G59" s="13">
        <v>40</v>
      </c>
      <c r="H59" s="13">
        <v>0</v>
      </c>
      <c r="I59" s="13">
        <v>85.3</v>
      </c>
      <c r="J59" s="13">
        <f t="shared" si="0"/>
        <v>78.505</v>
      </c>
      <c r="K59" s="53">
        <f>RANK(J59,J$5:J$92)</f>
        <v>55</v>
      </c>
      <c r="L59" s="53">
        <f>RANK(I59,I$5:I$92)</f>
        <v>47</v>
      </c>
      <c r="M59" s="7"/>
    </row>
    <row r="60" ht="15" customHeight="1" spans="1:13">
      <c r="A60" s="7">
        <v>56</v>
      </c>
      <c r="B60" s="7" t="s">
        <v>552</v>
      </c>
      <c r="C60" s="7" t="str">
        <f>VLOOKUP($B60,[1]Sheet1!$B$455:$E$497,4,0)</f>
        <v>2010620099</v>
      </c>
      <c r="D60" s="7" t="s">
        <v>17</v>
      </c>
      <c r="E60" s="7" t="s">
        <v>495</v>
      </c>
      <c r="F60" s="7" t="s">
        <v>496</v>
      </c>
      <c r="G60" s="13">
        <v>43</v>
      </c>
      <c r="H60" s="13">
        <v>3</v>
      </c>
      <c r="I60" s="13">
        <f>VLOOKUP($B60,[2]Sheet0!$B$3:$J$90,9,0)</f>
        <v>84</v>
      </c>
      <c r="J60" s="13">
        <f t="shared" si="0"/>
        <v>78.3</v>
      </c>
      <c r="K60" s="53">
        <f>RANK(J60,J$5:J$92)</f>
        <v>56</v>
      </c>
      <c r="L60" s="53">
        <f>RANK(I60,I$5:I$92)</f>
        <v>57</v>
      </c>
      <c r="M60" s="7"/>
    </row>
    <row r="61" ht="15" customHeight="1" spans="1:13">
      <c r="A61" s="7">
        <v>57</v>
      </c>
      <c r="B61" s="7" t="s">
        <v>553</v>
      </c>
      <c r="C61" s="7" t="str">
        <f>VLOOKUP($B61,[1]Sheet1!$B$455:$E$497,4,0)</f>
        <v>2010620077</v>
      </c>
      <c r="D61" s="7" t="s">
        <v>17</v>
      </c>
      <c r="E61" s="7" t="s">
        <v>495</v>
      </c>
      <c r="F61" s="7" t="s">
        <v>496</v>
      </c>
      <c r="G61" s="13">
        <v>45</v>
      </c>
      <c r="H61" s="13">
        <v>0</v>
      </c>
      <c r="I61" s="13">
        <f>VLOOKUP($B61,[2]Sheet0!$B$3:$J$90,9,0)</f>
        <v>84.1</v>
      </c>
      <c r="J61" s="13">
        <f t="shared" si="0"/>
        <v>78.235</v>
      </c>
      <c r="K61" s="53">
        <f>RANK(J61,J$5:J$92)</f>
        <v>57</v>
      </c>
      <c r="L61" s="53">
        <f>RANK(I61,I$5:I$92)</f>
        <v>56</v>
      </c>
      <c r="M61" s="7"/>
    </row>
    <row r="62" ht="15" customHeight="1" spans="1:13">
      <c r="A62" s="7">
        <v>58</v>
      </c>
      <c r="B62" s="7" t="s">
        <v>554</v>
      </c>
      <c r="C62" s="12">
        <v>2010310110</v>
      </c>
      <c r="D62" s="7" t="s">
        <v>17</v>
      </c>
      <c r="E62" s="7" t="s">
        <v>495</v>
      </c>
      <c r="F62" s="7" t="s">
        <v>498</v>
      </c>
      <c r="G62" s="13">
        <v>47.5</v>
      </c>
      <c r="H62" s="13">
        <v>7.2</v>
      </c>
      <c r="I62" s="13">
        <v>81.6</v>
      </c>
      <c r="J62" s="13">
        <f t="shared" si="0"/>
        <v>77.565</v>
      </c>
      <c r="K62" s="53">
        <f>RANK(J62,J$5:J$92)</f>
        <v>58</v>
      </c>
      <c r="L62" s="53">
        <f>RANK(I62,I$5:I$92)</f>
        <v>68</v>
      </c>
      <c r="M62" s="7"/>
    </row>
    <row r="63" ht="15" customHeight="1" spans="1:13">
      <c r="A63" s="7">
        <v>59</v>
      </c>
      <c r="B63" s="7" t="s">
        <v>555</v>
      </c>
      <c r="C63" s="7">
        <v>2010620103</v>
      </c>
      <c r="D63" s="7" t="s">
        <v>17</v>
      </c>
      <c r="E63" s="7" t="s">
        <v>495</v>
      </c>
      <c r="F63" s="7" t="s">
        <v>498</v>
      </c>
      <c r="G63" s="13">
        <v>43</v>
      </c>
      <c r="H63" s="13">
        <v>3.7</v>
      </c>
      <c r="I63" s="13">
        <v>83</v>
      </c>
      <c r="J63" s="13">
        <f t="shared" si="0"/>
        <v>77.555</v>
      </c>
      <c r="K63" s="53">
        <f>RANK(J63,J$5:J$92)</f>
        <v>59</v>
      </c>
      <c r="L63" s="53">
        <f>RANK(I63,I$5:I$92)</f>
        <v>64</v>
      </c>
      <c r="M63" s="7"/>
    </row>
    <row r="64" ht="15" customHeight="1" spans="1:13">
      <c r="A64" s="7">
        <v>60</v>
      </c>
      <c r="B64" s="7" t="s">
        <v>556</v>
      </c>
      <c r="C64" s="7" t="str">
        <f>VLOOKUP($B64,[1]Sheet1!$B$455:$E$497,4,0)</f>
        <v>2010620001</v>
      </c>
      <c r="D64" s="7" t="s">
        <v>17</v>
      </c>
      <c r="E64" s="7" t="s">
        <v>495</v>
      </c>
      <c r="F64" s="7" t="s">
        <v>496</v>
      </c>
      <c r="G64" s="13">
        <v>37</v>
      </c>
      <c r="H64" s="13">
        <v>0</v>
      </c>
      <c r="I64" s="13">
        <f>VLOOKUP($B64,[2]Sheet0!$B$3:$J$90,9,0)</f>
        <v>84.5</v>
      </c>
      <c r="J64" s="13">
        <f t="shared" si="0"/>
        <v>77.375</v>
      </c>
      <c r="K64" s="53">
        <f>RANK(J64,J$5:J$92)</f>
        <v>60</v>
      </c>
      <c r="L64" s="53">
        <f>RANK(I64,I$5:I$92)</f>
        <v>55</v>
      </c>
      <c r="M64" s="7"/>
    </row>
    <row r="65" ht="15" customHeight="1" spans="1:13">
      <c r="A65" s="7">
        <v>61</v>
      </c>
      <c r="B65" s="36" t="s">
        <v>557</v>
      </c>
      <c r="C65" s="12">
        <v>2010620076</v>
      </c>
      <c r="D65" s="7" t="s">
        <v>17</v>
      </c>
      <c r="E65" s="7" t="s">
        <v>495</v>
      </c>
      <c r="F65" s="7" t="s">
        <v>498</v>
      </c>
      <c r="G65" s="13">
        <v>43</v>
      </c>
      <c r="H65" s="13">
        <v>0</v>
      </c>
      <c r="I65" s="13">
        <v>83.2</v>
      </c>
      <c r="J65" s="13">
        <f t="shared" si="0"/>
        <v>77.17</v>
      </c>
      <c r="K65" s="53">
        <f>RANK(J65,J$5:J$92)</f>
        <v>61</v>
      </c>
      <c r="L65" s="53">
        <f>RANK(I65,I$5:I$92)</f>
        <v>63</v>
      </c>
      <c r="M65" s="7"/>
    </row>
    <row r="66" ht="15" customHeight="1" spans="1:13">
      <c r="A66" s="7">
        <v>62</v>
      </c>
      <c r="B66" s="7" t="s">
        <v>558</v>
      </c>
      <c r="C66" s="7">
        <v>2018620031</v>
      </c>
      <c r="D66" s="7" t="s">
        <v>17</v>
      </c>
      <c r="E66" s="7" t="s">
        <v>495</v>
      </c>
      <c r="F66" s="7" t="s">
        <v>498</v>
      </c>
      <c r="G66" s="13">
        <v>40</v>
      </c>
      <c r="H66" s="13">
        <v>1</v>
      </c>
      <c r="I66" s="13">
        <v>83.4</v>
      </c>
      <c r="J66" s="13">
        <f t="shared" si="0"/>
        <v>77.04</v>
      </c>
      <c r="K66" s="53">
        <f>RANK(J66,J$5:J$92)</f>
        <v>62</v>
      </c>
      <c r="L66" s="53">
        <f>RANK(I66,I$5:I$92)</f>
        <v>58</v>
      </c>
      <c r="M66" s="7"/>
    </row>
    <row r="67" ht="15" customHeight="1" spans="1:13">
      <c r="A67" s="7">
        <v>63</v>
      </c>
      <c r="B67" s="7" t="s">
        <v>559</v>
      </c>
      <c r="C67" s="12">
        <v>2010620002</v>
      </c>
      <c r="D67" s="7" t="s">
        <v>17</v>
      </c>
      <c r="E67" s="7" t="s">
        <v>495</v>
      </c>
      <c r="F67" s="7" t="s">
        <v>498</v>
      </c>
      <c r="G67" s="13">
        <v>43</v>
      </c>
      <c r="H67" s="13">
        <v>0</v>
      </c>
      <c r="I67" s="13">
        <v>83</v>
      </c>
      <c r="J67" s="13">
        <f t="shared" si="0"/>
        <v>77</v>
      </c>
      <c r="K67" s="53">
        <f>RANK(J67,J$5:J$92)</f>
        <v>63</v>
      </c>
      <c r="L67" s="53">
        <f>RANK(I67,I$5:I$92)</f>
        <v>64</v>
      </c>
      <c r="M67" s="7"/>
    </row>
    <row r="68" ht="15" customHeight="1" spans="1:13">
      <c r="A68" s="7">
        <v>64</v>
      </c>
      <c r="B68" s="36" t="s">
        <v>560</v>
      </c>
      <c r="C68" s="12">
        <v>2010620067</v>
      </c>
      <c r="D68" s="7" t="s">
        <v>17</v>
      </c>
      <c r="E68" s="7" t="s">
        <v>495</v>
      </c>
      <c r="F68" s="7" t="s">
        <v>498</v>
      </c>
      <c r="G68" s="13">
        <v>43</v>
      </c>
      <c r="H68" s="13">
        <v>2</v>
      </c>
      <c r="I68" s="55">
        <v>82.3</v>
      </c>
      <c r="J68" s="13">
        <f t="shared" si="0"/>
        <v>76.705</v>
      </c>
      <c r="K68" s="53">
        <f>RANK(J68,J$5:J$92)</f>
        <v>64</v>
      </c>
      <c r="L68" s="53">
        <f>RANK(I68,I$5:I$92)</f>
        <v>66</v>
      </c>
      <c r="M68" s="7"/>
    </row>
    <row r="69" ht="15" customHeight="1" spans="1:13">
      <c r="A69" s="7">
        <v>65</v>
      </c>
      <c r="B69" s="7" t="s">
        <v>561</v>
      </c>
      <c r="C69" s="7">
        <v>2010620102</v>
      </c>
      <c r="D69" s="7" t="s">
        <v>17</v>
      </c>
      <c r="E69" s="7" t="s">
        <v>495</v>
      </c>
      <c r="F69" s="7" t="s">
        <v>498</v>
      </c>
      <c r="G69" s="13">
        <v>39</v>
      </c>
      <c r="H69" s="13">
        <v>0</v>
      </c>
      <c r="I69" s="13">
        <v>83.3</v>
      </c>
      <c r="J69" s="13">
        <f t="shared" ref="J69:J92" si="1">($G69+$H69)*0.15+$I69*0.85</f>
        <v>76.655</v>
      </c>
      <c r="K69" s="53">
        <f>RANK(J69,J$5:J$92)</f>
        <v>65</v>
      </c>
      <c r="L69" s="53">
        <f>RANK(I69,I$5:I$92)</f>
        <v>61</v>
      </c>
      <c r="M69" s="7"/>
    </row>
    <row r="70" ht="15" customHeight="1" spans="1:13">
      <c r="A70" s="7">
        <v>66</v>
      </c>
      <c r="B70" s="7" t="s">
        <v>562</v>
      </c>
      <c r="C70" s="7" t="str">
        <f>VLOOKUP($B70,[1]Sheet1!$B$455:$E$497,4,0)</f>
        <v>2010620095</v>
      </c>
      <c r="D70" s="7" t="s">
        <v>17</v>
      </c>
      <c r="E70" s="7" t="s">
        <v>495</v>
      </c>
      <c r="F70" s="7" t="s">
        <v>496</v>
      </c>
      <c r="G70" s="13">
        <v>38</v>
      </c>
      <c r="H70" s="13">
        <v>0</v>
      </c>
      <c r="I70" s="13">
        <f>VLOOKUP($B70,[2]Sheet0!$B$3:$J$90,9,0)</f>
        <v>83.3</v>
      </c>
      <c r="J70" s="13">
        <f t="shared" si="1"/>
        <v>76.505</v>
      </c>
      <c r="K70" s="53">
        <f>RANK(J70,J$5:J$92)</f>
        <v>66</v>
      </c>
      <c r="L70" s="53">
        <f>RANK(I70,I$5:I$92)</f>
        <v>61</v>
      </c>
      <c r="M70" s="7"/>
    </row>
    <row r="71" ht="15" customHeight="1" spans="1:13">
      <c r="A71" s="7">
        <v>67</v>
      </c>
      <c r="B71" s="7" t="s">
        <v>563</v>
      </c>
      <c r="C71" s="12">
        <v>2010620074</v>
      </c>
      <c r="D71" s="7" t="s">
        <v>17</v>
      </c>
      <c r="E71" s="7" t="s">
        <v>495</v>
      </c>
      <c r="F71" s="7" t="s">
        <v>498</v>
      </c>
      <c r="G71" s="13">
        <v>45</v>
      </c>
      <c r="H71" s="13">
        <v>5.3</v>
      </c>
      <c r="I71" s="13">
        <v>81.1</v>
      </c>
      <c r="J71" s="13">
        <f t="shared" si="1"/>
        <v>76.48</v>
      </c>
      <c r="K71" s="53">
        <f>RANK(J71,J$5:J$92)</f>
        <v>67</v>
      </c>
      <c r="L71" s="53">
        <f>RANK(I71,I$5:I$92)</f>
        <v>71</v>
      </c>
      <c r="M71" s="7"/>
    </row>
    <row r="72" ht="15" customHeight="1" spans="1:13">
      <c r="A72" s="7">
        <v>68</v>
      </c>
      <c r="B72" s="7" t="s">
        <v>564</v>
      </c>
      <c r="C72" s="7" t="str">
        <f>VLOOKUP($B72,[1]Sheet1!$B$455:$E$497,4,0)</f>
        <v>2010620054</v>
      </c>
      <c r="D72" s="7" t="s">
        <v>17</v>
      </c>
      <c r="E72" s="7" t="s">
        <v>495</v>
      </c>
      <c r="F72" s="7" t="s">
        <v>496</v>
      </c>
      <c r="G72" s="13">
        <v>35</v>
      </c>
      <c r="H72" s="13">
        <v>0.3</v>
      </c>
      <c r="I72" s="13">
        <f>VLOOKUP($B72,[2]Sheet0!$B$3:$J$90,9,0)</f>
        <v>83.4</v>
      </c>
      <c r="J72" s="13">
        <f t="shared" si="1"/>
        <v>76.185</v>
      </c>
      <c r="K72" s="53">
        <f>RANK(J72,J$5:J$92)</f>
        <v>68</v>
      </c>
      <c r="L72" s="53">
        <f>RANK(I72,I$5:I$92)</f>
        <v>58</v>
      </c>
      <c r="M72" s="7"/>
    </row>
    <row r="73" ht="15" customHeight="1" spans="1:13">
      <c r="A73" s="7">
        <v>69</v>
      </c>
      <c r="B73" s="7" t="s">
        <v>565</v>
      </c>
      <c r="C73" s="12">
        <v>2010620081</v>
      </c>
      <c r="D73" s="7" t="s">
        <v>17</v>
      </c>
      <c r="E73" s="7" t="s">
        <v>495</v>
      </c>
      <c r="F73" s="7" t="s">
        <v>498</v>
      </c>
      <c r="G73" s="13">
        <v>39</v>
      </c>
      <c r="H73" s="13">
        <v>0</v>
      </c>
      <c r="I73" s="13">
        <v>81.9</v>
      </c>
      <c r="J73" s="13">
        <f t="shared" si="1"/>
        <v>75.465</v>
      </c>
      <c r="K73" s="53">
        <f>RANK(J73,J$5:J$92)</f>
        <v>69</v>
      </c>
      <c r="L73" s="53">
        <f>RANK(I73,I$5:I$92)</f>
        <v>67</v>
      </c>
      <c r="M73" s="7"/>
    </row>
    <row r="74" ht="15" customHeight="1" spans="1:13">
      <c r="A74" s="7">
        <v>70</v>
      </c>
      <c r="B74" s="7" t="s">
        <v>566</v>
      </c>
      <c r="C74" s="12">
        <v>2010620024</v>
      </c>
      <c r="D74" s="7" t="s">
        <v>17</v>
      </c>
      <c r="E74" s="7" t="s">
        <v>495</v>
      </c>
      <c r="F74" s="7" t="s">
        <v>498</v>
      </c>
      <c r="G74" s="13">
        <v>39</v>
      </c>
      <c r="H74" s="13">
        <v>0</v>
      </c>
      <c r="I74" s="13">
        <v>81.5</v>
      </c>
      <c r="J74" s="13">
        <f t="shared" si="1"/>
        <v>75.125</v>
      </c>
      <c r="K74" s="53">
        <f>RANK(J74,J$5:J$92)</f>
        <v>70</v>
      </c>
      <c r="L74" s="53">
        <f>RANK(I74,I$5:I$92)</f>
        <v>69</v>
      </c>
      <c r="M74" s="7"/>
    </row>
    <row r="75" ht="15" customHeight="1" spans="1:13">
      <c r="A75" s="7">
        <v>71</v>
      </c>
      <c r="B75" s="7" t="s">
        <v>567</v>
      </c>
      <c r="C75" s="7" t="str">
        <f>VLOOKUP($B75,[1]Sheet1!$B$455:$E$497,4,0)</f>
        <v>2010620091</v>
      </c>
      <c r="D75" s="7" t="s">
        <v>17</v>
      </c>
      <c r="E75" s="7" t="s">
        <v>495</v>
      </c>
      <c r="F75" s="7" t="s">
        <v>496</v>
      </c>
      <c r="G75" s="13">
        <v>38</v>
      </c>
      <c r="H75" s="13">
        <v>0</v>
      </c>
      <c r="I75" s="13">
        <f>VLOOKUP($B75,[2]Sheet0!$B$3:$J$90,9,0)</f>
        <v>80.6</v>
      </c>
      <c r="J75" s="13">
        <f t="shared" si="1"/>
        <v>74.21</v>
      </c>
      <c r="K75" s="53">
        <f>RANK(J75,J$5:J$92)</f>
        <v>71</v>
      </c>
      <c r="L75" s="53">
        <f>RANK(I75,I$5:I$92)</f>
        <v>72</v>
      </c>
      <c r="M75" s="7"/>
    </row>
    <row r="76" ht="15" customHeight="1" spans="1:13">
      <c r="A76" s="7">
        <v>72</v>
      </c>
      <c r="B76" s="7" t="s">
        <v>568</v>
      </c>
      <c r="C76" s="7" t="str">
        <f>VLOOKUP($B76,[1]Sheet1!$B$455:$E$497,4,0)</f>
        <v>2010620011</v>
      </c>
      <c r="D76" s="7" t="s">
        <v>17</v>
      </c>
      <c r="E76" s="7" t="s">
        <v>495</v>
      </c>
      <c r="F76" s="7" t="s">
        <v>496</v>
      </c>
      <c r="G76" s="13">
        <v>43</v>
      </c>
      <c r="H76" s="13">
        <v>0</v>
      </c>
      <c r="I76" s="13">
        <f>VLOOKUP($B76,[2]Sheet0!$B$3:$J$90,9,0)</f>
        <v>79.6</v>
      </c>
      <c r="J76" s="13">
        <f t="shared" si="1"/>
        <v>74.11</v>
      </c>
      <c r="K76" s="53">
        <f>RANK(J76,J$5:J$92)</f>
        <v>72</v>
      </c>
      <c r="L76" s="53">
        <f>RANK(I76,I$5:I$92)</f>
        <v>75</v>
      </c>
      <c r="M76" s="7"/>
    </row>
    <row r="77" ht="15" customHeight="1" spans="1:13">
      <c r="A77" s="7">
        <v>73</v>
      </c>
      <c r="B77" s="7" t="s">
        <v>569</v>
      </c>
      <c r="C77" s="7" t="str">
        <f>VLOOKUP($B77,[1]Sheet1!$B$455:$E$497,4,0)</f>
        <v>2010620009</v>
      </c>
      <c r="D77" s="7" t="s">
        <v>17</v>
      </c>
      <c r="E77" s="7" t="s">
        <v>495</v>
      </c>
      <c r="F77" s="7" t="s">
        <v>496</v>
      </c>
      <c r="G77" s="13">
        <v>39</v>
      </c>
      <c r="H77" s="13">
        <v>0</v>
      </c>
      <c r="I77" s="13">
        <f>VLOOKUP($B77,[2]Sheet0!$B$3:$J$90,9,0)</f>
        <v>80.1</v>
      </c>
      <c r="J77" s="13">
        <f t="shared" si="1"/>
        <v>73.935</v>
      </c>
      <c r="K77" s="53">
        <f>RANK(J77,J$5:J$92)</f>
        <v>73</v>
      </c>
      <c r="L77" s="53">
        <f>RANK(I77,I$5:I$92)</f>
        <v>74</v>
      </c>
      <c r="M77" s="7"/>
    </row>
    <row r="78" ht="15" customHeight="1" spans="1:13">
      <c r="A78" s="7">
        <v>74</v>
      </c>
      <c r="B78" s="7" t="s">
        <v>570</v>
      </c>
      <c r="C78" s="7" t="str">
        <f>VLOOKUP($B78,[1]Sheet1!$B$455:$E$497,4,0)</f>
        <v>181031005</v>
      </c>
      <c r="D78" s="7" t="s">
        <v>17</v>
      </c>
      <c r="E78" s="7" t="s">
        <v>495</v>
      </c>
      <c r="F78" s="7" t="s">
        <v>496</v>
      </c>
      <c r="G78" s="13">
        <v>32</v>
      </c>
      <c r="H78" s="13">
        <v>0</v>
      </c>
      <c r="I78" s="13">
        <f>VLOOKUP($B78,[2]Sheet0!$B$3:$J$90,9,0)</f>
        <v>81.2</v>
      </c>
      <c r="J78" s="13">
        <f t="shared" si="1"/>
        <v>73.82</v>
      </c>
      <c r="K78" s="53">
        <f>RANK(J78,J$5:J$92)</f>
        <v>74</v>
      </c>
      <c r="L78" s="53">
        <f>RANK(I78,I$5:I$92)</f>
        <v>70</v>
      </c>
      <c r="M78" s="7"/>
    </row>
    <row r="79" ht="15" customHeight="1" spans="1:13">
      <c r="A79" s="7">
        <v>75</v>
      </c>
      <c r="B79" s="7" t="s">
        <v>571</v>
      </c>
      <c r="C79" s="7">
        <v>2010620014</v>
      </c>
      <c r="D79" s="7" t="s">
        <v>17</v>
      </c>
      <c r="E79" s="7" t="s">
        <v>495</v>
      </c>
      <c r="F79" s="7" t="s">
        <v>498</v>
      </c>
      <c r="G79" s="13">
        <v>31</v>
      </c>
      <c r="H79" s="13">
        <v>0</v>
      </c>
      <c r="I79" s="13">
        <v>80.5</v>
      </c>
      <c r="J79" s="13">
        <f t="shared" si="1"/>
        <v>73.075</v>
      </c>
      <c r="K79" s="53">
        <f>RANK(J79,J$5:J$92)</f>
        <v>75</v>
      </c>
      <c r="L79" s="53">
        <f>RANK(I79,I$5:I$92)</f>
        <v>73</v>
      </c>
      <c r="M79" s="7"/>
    </row>
    <row r="80" ht="15" customHeight="1" spans="1:13">
      <c r="A80" s="7">
        <v>76</v>
      </c>
      <c r="B80" s="7" t="s">
        <v>572</v>
      </c>
      <c r="C80" s="7" t="str">
        <f>VLOOKUP($B80,[1]Sheet1!$B$455:$E$497,4,0)</f>
        <v>2010620080</v>
      </c>
      <c r="D80" s="7" t="s">
        <v>17</v>
      </c>
      <c r="E80" s="7" t="s">
        <v>495</v>
      </c>
      <c r="F80" s="7" t="s">
        <v>496</v>
      </c>
      <c r="G80" s="13">
        <v>42</v>
      </c>
      <c r="H80" s="13">
        <v>0</v>
      </c>
      <c r="I80" s="13">
        <f>VLOOKUP($B80,[2]Sheet0!$B$3:$J$90,9,0)</f>
        <v>78.1</v>
      </c>
      <c r="J80" s="13">
        <f t="shared" si="1"/>
        <v>72.685</v>
      </c>
      <c r="K80" s="53">
        <f>RANK(J80,J$5:J$92)</f>
        <v>76</v>
      </c>
      <c r="L80" s="53">
        <f>RANK(I80,I$5:I$92)</f>
        <v>77</v>
      </c>
      <c r="M80" s="7"/>
    </row>
    <row r="81" ht="15" customHeight="1" spans="1:13">
      <c r="A81" s="7">
        <v>77</v>
      </c>
      <c r="B81" s="7" t="s">
        <v>573</v>
      </c>
      <c r="C81" s="7" t="str">
        <f>VLOOKUP($B81,[1]Sheet1!$B$455:$E$497,4,0)</f>
        <v>2010440062</v>
      </c>
      <c r="D81" s="7" t="s">
        <v>17</v>
      </c>
      <c r="E81" s="7" t="s">
        <v>495</v>
      </c>
      <c r="F81" s="7" t="s">
        <v>496</v>
      </c>
      <c r="G81" s="13">
        <v>43</v>
      </c>
      <c r="H81" s="13">
        <v>0.3</v>
      </c>
      <c r="I81" s="13">
        <f>VLOOKUP($B81,[2]Sheet0!$B$3:$J$90,9,0)</f>
        <v>77.5</v>
      </c>
      <c r="J81" s="13">
        <f t="shared" si="1"/>
        <v>72.37</v>
      </c>
      <c r="K81" s="53">
        <f>RANK(J81,J$5:J$92)</f>
        <v>77</v>
      </c>
      <c r="L81" s="53">
        <f>RANK(I81,I$5:I$92)</f>
        <v>78</v>
      </c>
      <c r="M81" s="7"/>
    </row>
    <row r="82" ht="15" customHeight="1" spans="1:13">
      <c r="A82" s="7">
        <v>78</v>
      </c>
      <c r="B82" s="7" t="s">
        <v>574</v>
      </c>
      <c r="C82" s="7" t="str">
        <f>VLOOKUP($B82,[1]Sheet1!$B$455:$E$497,4,0)</f>
        <v>2010620085</v>
      </c>
      <c r="D82" s="7" t="s">
        <v>17</v>
      </c>
      <c r="E82" s="7" t="s">
        <v>495</v>
      </c>
      <c r="F82" s="7" t="s">
        <v>496</v>
      </c>
      <c r="G82" s="13">
        <v>36</v>
      </c>
      <c r="H82" s="13">
        <v>0</v>
      </c>
      <c r="I82" s="13">
        <f>VLOOKUP($B82,[2]Sheet0!$B$3:$J$90,9,0)</f>
        <v>78.5</v>
      </c>
      <c r="J82" s="13">
        <f t="shared" si="1"/>
        <v>72.125</v>
      </c>
      <c r="K82" s="53">
        <f>RANK(J82,J$5:J$92)</f>
        <v>78</v>
      </c>
      <c r="L82" s="53">
        <f>RANK(I82,I$5:I$92)</f>
        <v>76</v>
      </c>
      <c r="M82" s="7"/>
    </row>
    <row r="83" ht="15" customHeight="1" spans="1:13">
      <c r="A83" s="7">
        <v>79</v>
      </c>
      <c r="B83" s="7" t="s">
        <v>575</v>
      </c>
      <c r="C83" s="7" t="str">
        <f>VLOOKUP($B83,[1]Sheet1!$B$455:$E$497,4,0)</f>
        <v>2010620040</v>
      </c>
      <c r="D83" s="7" t="s">
        <v>17</v>
      </c>
      <c r="E83" s="7" t="s">
        <v>495</v>
      </c>
      <c r="F83" s="7" t="s">
        <v>496</v>
      </c>
      <c r="G83" s="13">
        <v>38</v>
      </c>
      <c r="H83" s="13">
        <v>0</v>
      </c>
      <c r="I83" s="13">
        <f>VLOOKUP($B83,[2]Sheet0!$B$3:$J$90,9,0)</f>
        <v>76.7</v>
      </c>
      <c r="J83" s="13">
        <f t="shared" si="1"/>
        <v>70.895</v>
      </c>
      <c r="K83" s="53">
        <f>RANK(J83,J$5:J$92)</f>
        <v>79</v>
      </c>
      <c r="L83" s="53">
        <f>RANK(I83,I$5:I$92)</f>
        <v>81</v>
      </c>
      <c r="M83" s="7"/>
    </row>
    <row r="84" ht="15" customHeight="1" spans="1:13">
      <c r="A84" s="7">
        <v>80</v>
      </c>
      <c r="B84" s="7" t="s">
        <v>576</v>
      </c>
      <c r="C84" s="7" t="str">
        <f>VLOOKUP($B84,[1]Sheet1!$B$455:$E$497,4,0)</f>
        <v>2010620021</v>
      </c>
      <c r="D84" s="7" t="s">
        <v>17</v>
      </c>
      <c r="E84" s="7" t="s">
        <v>495</v>
      </c>
      <c r="F84" s="7" t="s">
        <v>496</v>
      </c>
      <c r="G84" s="13">
        <v>42</v>
      </c>
      <c r="H84" s="13">
        <v>0</v>
      </c>
      <c r="I84" s="13">
        <f>VLOOKUP($B84,[2]Sheet0!$B$3:$J$90,9,0)</f>
        <v>75.8</v>
      </c>
      <c r="J84" s="13">
        <f t="shared" si="1"/>
        <v>70.73</v>
      </c>
      <c r="K84" s="53">
        <f>RANK(J84,J$5:J$92)</f>
        <v>80</v>
      </c>
      <c r="L84" s="53">
        <f>RANK(I84,I$5:I$92)</f>
        <v>83</v>
      </c>
      <c r="M84" s="7"/>
    </row>
    <row r="85" ht="15" customHeight="1" spans="1:13">
      <c r="A85" s="7">
        <v>81</v>
      </c>
      <c r="B85" s="36" t="s">
        <v>577</v>
      </c>
      <c r="C85" s="7">
        <v>2010620066</v>
      </c>
      <c r="D85" s="7" t="s">
        <v>17</v>
      </c>
      <c r="E85" s="7" t="s">
        <v>495</v>
      </c>
      <c r="F85" s="7" t="s">
        <v>498</v>
      </c>
      <c r="G85" s="13">
        <v>32</v>
      </c>
      <c r="H85" s="13">
        <v>0</v>
      </c>
      <c r="I85" s="13">
        <v>77.4</v>
      </c>
      <c r="J85" s="13">
        <f t="shared" si="1"/>
        <v>70.59</v>
      </c>
      <c r="K85" s="53">
        <f>RANK(J85,J$5:J$92)</f>
        <v>81</v>
      </c>
      <c r="L85" s="53">
        <f>RANK(I85,I$5:I$92)</f>
        <v>79</v>
      </c>
      <c r="M85" s="7"/>
    </row>
    <row r="86" ht="15" customHeight="1" spans="1:13">
      <c r="A86" s="7">
        <v>82</v>
      </c>
      <c r="B86" s="7" t="s">
        <v>578</v>
      </c>
      <c r="C86" s="7" t="str">
        <f>VLOOKUP($B86,[1]Sheet1!$B$455:$E$497,4,0)</f>
        <v>2010620100</v>
      </c>
      <c r="D86" s="7" t="s">
        <v>17</v>
      </c>
      <c r="E86" s="7" t="s">
        <v>495</v>
      </c>
      <c r="F86" s="7" t="s">
        <v>496</v>
      </c>
      <c r="G86" s="13">
        <v>30</v>
      </c>
      <c r="H86" s="13">
        <v>0.3</v>
      </c>
      <c r="I86" s="13">
        <f>VLOOKUP($B86,[2]Sheet0!$B$3:$J$90,9,0)</f>
        <v>77.4</v>
      </c>
      <c r="J86" s="13">
        <f t="shared" si="1"/>
        <v>70.335</v>
      </c>
      <c r="K86" s="53">
        <f>RANK(J86,J$5:J$92)</f>
        <v>82</v>
      </c>
      <c r="L86" s="53">
        <f>RANK(I86,I$5:I$92)</f>
        <v>79</v>
      </c>
      <c r="M86" s="7"/>
    </row>
    <row r="87" ht="15" customHeight="1" spans="1:13">
      <c r="A87" s="7">
        <v>83</v>
      </c>
      <c r="B87" s="7" t="s">
        <v>579</v>
      </c>
      <c r="C87" s="7" t="str">
        <f>VLOOKUP($B87,[1]Sheet1!$B$455:$E$497,4,0)</f>
        <v>2010620078</v>
      </c>
      <c r="D87" s="7" t="s">
        <v>17</v>
      </c>
      <c r="E87" s="7" t="s">
        <v>495</v>
      </c>
      <c r="F87" s="7" t="s">
        <v>496</v>
      </c>
      <c r="G87" s="13">
        <v>37</v>
      </c>
      <c r="H87" s="13">
        <v>0</v>
      </c>
      <c r="I87" s="13">
        <f>VLOOKUP($B87,[2]Sheet0!$B$3:$J$90,9,0)</f>
        <v>75.6</v>
      </c>
      <c r="J87" s="13">
        <f t="shared" si="1"/>
        <v>69.81</v>
      </c>
      <c r="K87" s="53">
        <f>RANK(J87,J$5:J$92)</f>
        <v>83</v>
      </c>
      <c r="L87" s="53">
        <f>RANK(I87,I$5:I$92)</f>
        <v>85</v>
      </c>
      <c r="M87" s="7"/>
    </row>
    <row r="88" ht="15" customHeight="1" spans="1:13">
      <c r="A88" s="7">
        <v>84</v>
      </c>
      <c r="B88" s="7" t="s">
        <v>580</v>
      </c>
      <c r="C88" s="7" t="str">
        <f>VLOOKUP($B88,[1]Sheet1!$B$455:$E$497,4,0)</f>
        <v>2010620101</v>
      </c>
      <c r="D88" s="7" t="s">
        <v>17</v>
      </c>
      <c r="E88" s="7" t="s">
        <v>495</v>
      </c>
      <c r="F88" s="7" t="s">
        <v>496</v>
      </c>
      <c r="G88" s="13">
        <v>26</v>
      </c>
      <c r="H88" s="13">
        <v>0</v>
      </c>
      <c r="I88" s="13">
        <f>VLOOKUP($B88,[2]Sheet0!$B$3:$J$90,9,0)</f>
        <v>76.2</v>
      </c>
      <c r="J88" s="13">
        <f t="shared" si="1"/>
        <v>68.67</v>
      </c>
      <c r="K88" s="53">
        <f>RANK(J88,J$5:J$92)</f>
        <v>84</v>
      </c>
      <c r="L88" s="53">
        <f>RANK(I88,I$5:I$92)</f>
        <v>82</v>
      </c>
      <c r="M88" s="7"/>
    </row>
    <row r="89" ht="15" customHeight="1" spans="1:13">
      <c r="A89" s="7">
        <v>85</v>
      </c>
      <c r="B89" s="7" t="s">
        <v>581</v>
      </c>
      <c r="C89" s="7">
        <v>2010620057</v>
      </c>
      <c r="D89" s="7" t="s">
        <v>17</v>
      </c>
      <c r="E89" s="7" t="s">
        <v>495</v>
      </c>
      <c r="F89" s="7" t="s">
        <v>498</v>
      </c>
      <c r="G89" s="13">
        <v>35</v>
      </c>
      <c r="H89" s="13">
        <v>5</v>
      </c>
      <c r="I89" s="13">
        <v>73.1</v>
      </c>
      <c r="J89" s="13">
        <f t="shared" si="1"/>
        <v>68.135</v>
      </c>
      <c r="K89" s="53">
        <f>RANK(J89,J$5:J$92)</f>
        <v>85</v>
      </c>
      <c r="L89" s="53">
        <f>RANK(I89,I$5:I$92)</f>
        <v>86</v>
      </c>
      <c r="M89" s="7"/>
    </row>
    <row r="90" ht="15" customHeight="1" spans="1:13">
      <c r="A90" s="7">
        <v>86</v>
      </c>
      <c r="B90" s="7" t="s">
        <v>582</v>
      </c>
      <c r="C90" s="7">
        <v>2010620018</v>
      </c>
      <c r="D90" s="7" t="s">
        <v>17</v>
      </c>
      <c r="E90" s="7" t="s">
        <v>495</v>
      </c>
      <c r="F90" s="7" t="s">
        <v>498</v>
      </c>
      <c r="G90" s="13">
        <v>18</v>
      </c>
      <c r="H90" s="13">
        <v>0</v>
      </c>
      <c r="I90" s="13">
        <v>75.8</v>
      </c>
      <c r="J90" s="13">
        <f t="shared" si="1"/>
        <v>67.13</v>
      </c>
      <c r="K90" s="53">
        <f>RANK(J90,J$5:J$92)</f>
        <v>86</v>
      </c>
      <c r="L90" s="53">
        <f>RANK(I90,I$5:I$92)</f>
        <v>83</v>
      </c>
      <c r="M90" s="7"/>
    </row>
    <row r="91" ht="15" customHeight="1" spans="1:13">
      <c r="A91" s="7">
        <v>87</v>
      </c>
      <c r="B91" s="7" t="s">
        <v>583</v>
      </c>
      <c r="C91" s="12">
        <v>2010620005</v>
      </c>
      <c r="D91" s="7" t="s">
        <v>17</v>
      </c>
      <c r="E91" s="7" t="s">
        <v>495</v>
      </c>
      <c r="F91" s="7" t="s">
        <v>498</v>
      </c>
      <c r="G91" s="13">
        <v>30</v>
      </c>
      <c r="H91" s="13">
        <v>0</v>
      </c>
      <c r="I91" s="13">
        <v>70.3</v>
      </c>
      <c r="J91" s="13">
        <f t="shared" si="1"/>
        <v>64.255</v>
      </c>
      <c r="K91" s="53">
        <f>RANK(J91,J$5:J$92)</f>
        <v>87</v>
      </c>
      <c r="L91" s="53">
        <f>RANK(I91,I$5:I$92)</f>
        <v>87</v>
      </c>
      <c r="M91" s="7"/>
    </row>
    <row r="92" ht="15" customHeight="1" spans="1:13">
      <c r="A92" s="7">
        <v>88</v>
      </c>
      <c r="B92" s="7" t="s">
        <v>584</v>
      </c>
      <c r="C92" s="7" t="str">
        <f>VLOOKUP($B92,[1]Sheet1!$B$455:$E$497,4,0)</f>
        <v>2010620037</v>
      </c>
      <c r="D92" s="7" t="s">
        <v>17</v>
      </c>
      <c r="E92" s="7" t="s">
        <v>495</v>
      </c>
      <c r="F92" s="7" t="s">
        <v>496</v>
      </c>
      <c r="G92" s="13">
        <v>14</v>
      </c>
      <c r="H92" s="13">
        <v>0</v>
      </c>
      <c r="I92" s="13">
        <f>VLOOKUP($B92,[2]Sheet0!$B$3:$J$90,9,0)</f>
        <v>53</v>
      </c>
      <c r="J92" s="13">
        <f t="shared" si="1"/>
        <v>47.15</v>
      </c>
      <c r="K92" s="53">
        <f>RANK(J92,J$5:J$92)</f>
        <v>88</v>
      </c>
      <c r="L92" s="53">
        <f>RANK(I92,I$5:I$92)</f>
        <v>88</v>
      </c>
      <c r="M92" s="7"/>
    </row>
    <row r="93" ht="15" customHeight="1" spans="1:13">
      <c r="A93"/>
      <c r="B93"/>
      <c r="C93"/>
      <c r="D93"/>
      <c r="E93"/>
      <c r="F93"/>
      <c r="G93" s="54"/>
      <c r="H93" s="54"/>
      <c r="I93" s="54"/>
      <c r="J93" s="54"/>
      <c r="K93"/>
      <c r="L93"/>
      <c r="M93" s="7"/>
    </row>
    <row r="94" ht="15" customHeight="1" spans="1:13">
      <c r="A94"/>
      <c r="B94"/>
      <c r="C94"/>
      <c r="D94"/>
      <c r="E94"/>
      <c r="F94"/>
      <c r="G94" s="54"/>
      <c r="H94" s="54"/>
      <c r="I94" s="54"/>
      <c r="J94" s="54"/>
      <c r="K94"/>
      <c r="L94"/>
      <c r="M94" s="7"/>
    </row>
    <row r="95" spans="13:13">
      <c r="M95" s="7"/>
    </row>
    <row r="96" spans="13:13">
      <c r="M96" s="7"/>
    </row>
    <row r="97" spans="13:13">
      <c r="M97" s="7"/>
    </row>
    <row r="98" spans="13:13">
      <c r="M98" s="7"/>
    </row>
    <row r="99" spans="13:13">
      <c r="M99" s="7"/>
    </row>
    <row r="100" spans="13:13">
      <c r="M100" s="7"/>
    </row>
    <row r="101" spans="13:13">
      <c r="M101" s="7"/>
    </row>
    <row r="102" spans="13:13">
      <c r="M102" s="7"/>
    </row>
    <row r="103" spans="13:13">
      <c r="M103" s="7"/>
    </row>
    <row r="104" spans="13:13">
      <c r="M104" s="7"/>
    </row>
    <row r="105" spans="13:13">
      <c r="M105" s="7"/>
    </row>
    <row r="106" spans="13:13">
      <c r="M106" s="7"/>
    </row>
    <row r="107" spans="13:13">
      <c r="M107" s="7"/>
    </row>
    <row r="108" spans="13:13">
      <c r="M108" s="7"/>
    </row>
    <row r="109" spans="13:13">
      <c r="M109" s="7"/>
    </row>
    <row r="110" spans="13:13">
      <c r="M110" s="7"/>
    </row>
    <row r="111" spans="13:13">
      <c r="M111" s="7"/>
    </row>
    <row r="112" spans="13:13">
      <c r="M112" s="7"/>
    </row>
    <row r="113" spans="13:13">
      <c r="M113" s="7"/>
    </row>
    <row r="114" spans="13:13">
      <c r="M114" s="7"/>
    </row>
    <row r="115" spans="13:13">
      <c r="M115" s="7"/>
    </row>
    <row r="116" spans="13:13">
      <c r="M116" s="7"/>
    </row>
    <row r="117" spans="13:13">
      <c r="M117" s="7"/>
    </row>
    <row r="118" spans="13:13">
      <c r="M118" s="7"/>
    </row>
    <row r="119" spans="13:13">
      <c r="M119" s="7"/>
    </row>
    <row r="120" spans="13:13">
      <c r="M120" s="7"/>
    </row>
    <row r="121" spans="13:13">
      <c r="M121" s="7"/>
    </row>
    <row r="122" spans="13:13">
      <c r="M122" s="7"/>
    </row>
    <row r="123" spans="13:13">
      <c r="M123" s="7"/>
    </row>
    <row r="124" spans="13:13">
      <c r="M124" s="7"/>
    </row>
    <row r="125" spans="13:13">
      <c r="M125" s="7"/>
    </row>
    <row r="126" spans="13:13">
      <c r="M126" s="7"/>
    </row>
    <row r="127" spans="13:13">
      <c r="M127" s="7"/>
    </row>
    <row r="128" spans="13:13">
      <c r="M128" s="7"/>
    </row>
    <row r="129" spans="13:13">
      <c r="M129" s="7"/>
    </row>
    <row r="130" spans="13:13">
      <c r="M130" s="7"/>
    </row>
    <row r="131" spans="13:13">
      <c r="M131" s="7"/>
    </row>
    <row r="132" spans="13:13">
      <c r="M132" s="7"/>
    </row>
    <row r="133" spans="13:13">
      <c r="M133" s="7"/>
    </row>
    <row r="134" spans="13:13">
      <c r="M134" s="7"/>
    </row>
    <row r="135" spans="13:13">
      <c r="M135" s="7"/>
    </row>
    <row r="136" spans="13:13">
      <c r="M136" s="7"/>
    </row>
    <row r="137" spans="13:13">
      <c r="M137" s="7"/>
    </row>
    <row r="138" spans="13:13">
      <c r="M138" s="7"/>
    </row>
    <row r="139" spans="13:13">
      <c r="M139" s="7"/>
    </row>
    <row r="140" spans="13:13">
      <c r="M140" s="7"/>
    </row>
    <row r="141" spans="13:13">
      <c r="M141" s="7"/>
    </row>
    <row r="142" spans="13:13">
      <c r="M142" s="7"/>
    </row>
    <row r="143" spans="13:13">
      <c r="M143" s="7"/>
    </row>
    <row r="144" spans="13:13">
      <c r="M144" s="7"/>
    </row>
    <row r="145" spans="13:13">
      <c r="M145" s="7"/>
    </row>
    <row r="146" spans="13:13">
      <c r="M146" s="7"/>
    </row>
    <row r="147" spans="13:13">
      <c r="M147" s="7"/>
    </row>
    <row r="148" spans="13:13">
      <c r="M148" s="7"/>
    </row>
    <row r="149" spans="13:13">
      <c r="M149" s="7"/>
    </row>
    <row r="150" spans="13:13">
      <c r="M150" s="7"/>
    </row>
    <row r="151" spans="13:13">
      <c r="M151" s="7"/>
    </row>
    <row r="152" spans="13:13">
      <c r="M152" s="7"/>
    </row>
    <row r="153" spans="13:13">
      <c r="M153" s="7"/>
    </row>
    <row r="154" spans="13:13">
      <c r="M154" s="7"/>
    </row>
    <row r="155" spans="13:13">
      <c r="M155" s="7"/>
    </row>
    <row r="156" spans="13:13">
      <c r="M156" s="7"/>
    </row>
    <row r="157" spans="13:13">
      <c r="M157" s="7"/>
    </row>
    <row r="158" spans="13:13">
      <c r="M158" s="7"/>
    </row>
    <row r="159" spans="13:13">
      <c r="M159" s="7"/>
    </row>
    <row r="160" spans="13:13">
      <c r="M160" s="7"/>
    </row>
    <row r="161" spans="13:13">
      <c r="M161" s="7"/>
    </row>
    <row r="162" spans="13:13">
      <c r="M162" s="7"/>
    </row>
    <row r="163" spans="13:13">
      <c r="M163" s="7"/>
    </row>
    <row r="164" spans="13:13">
      <c r="M164" s="7"/>
    </row>
    <row r="165" spans="13:13">
      <c r="M165" s="7"/>
    </row>
    <row r="166" spans="13:13">
      <c r="M166" s="7"/>
    </row>
    <row r="167" spans="13:13">
      <c r="M167" s="7"/>
    </row>
    <row r="168" spans="13:13">
      <c r="M168" s="7"/>
    </row>
    <row r="169" spans="13:13">
      <c r="M169" s="7"/>
    </row>
    <row r="170" spans="13:13">
      <c r="M170" s="7"/>
    </row>
    <row r="171" spans="13:13">
      <c r="M171" s="7"/>
    </row>
    <row r="172" spans="13:13">
      <c r="M172" s="7"/>
    </row>
    <row r="173" spans="13:13">
      <c r="M173" s="7"/>
    </row>
    <row r="174" spans="13:13">
      <c r="M174" s="7"/>
    </row>
    <row r="175" spans="13:13">
      <c r="M175" s="7"/>
    </row>
    <row r="176" spans="13:13">
      <c r="M176" s="7"/>
    </row>
    <row r="177" spans="13:13">
      <c r="M177" s="7"/>
    </row>
    <row r="178" spans="13:13">
      <c r="M178" s="7"/>
    </row>
    <row r="179" spans="13:13">
      <c r="M179" s="7"/>
    </row>
    <row r="180" spans="13:13">
      <c r="M180" s="7"/>
    </row>
    <row r="181" spans="13:13">
      <c r="M181" s="7"/>
    </row>
    <row r="182" spans="13:13">
      <c r="M182" s="7"/>
    </row>
    <row r="183" spans="13:13">
      <c r="M183" s="7"/>
    </row>
    <row r="184" spans="13:13">
      <c r="M184" s="7"/>
    </row>
    <row r="185" spans="13:13">
      <c r="M185" s="7"/>
    </row>
    <row r="186" spans="13:13">
      <c r="M186" s="7"/>
    </row>
    <row r="187" spans="13:13">
      <c r="M187" s="7"/>
    </row>
    <row r="188" spans="13:13">
      <c r="M188" s="7"/>
    </row>
    <row r="189" spans="13:13">
      <c r="M189" s="7"/>
    </row>
    <row r="190" spans="13:13">
      <c r="M190" s="7"/>
    </row>
    <row r="191" spans="13:13">
      <c r="M191" s="7"/>
    </row>
    <row r="192" spans="13:13">
      <c r="M192" s="7"/>
    </row>
    <row r="193" spans="13:13">
      <c r="M193" s="7"/>
    </row>
    <row r="194" spans="13:13">
      <c r="M194" s="7"/>
    </row>
    <row r="195" spans="13:13">
      <c r="M195" s="7"/>
    </row>
    <row r="196" spans="13:13">
      <c r="M196" s="7"/>
    </row>
    <row r="197" spans="13:13">
      <c r="M197" s="7"/>
    </row>
    <row r="198" spans="13:13">
      <c r="M198" s="7"/>
    </row>
    <row r="199" spans="13:13">
      <c r="M199" s="7"/>
    </row>
    <row r="200" spans="13:13">
      <c r="M200" s="7"/>
    </row>
    <row r="201" spans="13:13">
      <c r="M201" s="7"/>
    </row>
    <row r="202" spans="13:13">
      <c r="M202" s="7"/>
    </row>
    <row r="203" spans="13:13">
      <c r="M203" s="7"/>
    </row>
    <row r="204" spans="13:13">
      <c r="M204" s="7"/>
    </row>
    <row r="205" spans="13:13">
      <c r="M205" s="7"/>
    </row>
    <row r="206" spans="13:13">
      <c r="M206" s="7"/>
    </row>
    <row r="207" spans="13:13">
      <c r="M207" s="7"/>
    </row>
    <row r="208" spans="13:13">
      <c r="M208" s="7"/>
    </row>
    <row r="209" spans="13:13">
      <c r="M209" s="7"/>
    </row>
    <row r="210" spans="13:13">
      <c r="M210" s="7"/>
    </row>
    <row r="211" spans="13:13">
      <c r="M211" s="7"/>
    </row>
    <row r="212" spans="13:13">
      <c r="M212" s="7"/>
    </row>
    <row r="213" spans="13:13">
      <c r="M213" s="7"/>
    </row>
    <row r="214" spans="13:13">
      <c r="M214" s="7"/>
    </row>
    <row r="215" spans="13:13">
      <c r="M215" s="7"/>
    </row>
    <row r="216" spans="13:13">
      <c r="M216" s="7"/>
    </row>
    <row r="217" spans="13:13">
      <c r="M217" s="7"/>
    </row>
    <row r="218" spans="13:13">
      <c r="M218" s="7"/>
    </row>
    <row r="219" spans="13:13">
      <c r="M219" s="7"/>
    </row>
    <row r="220" spans="13:13">
      <c r="M220" s="7"/>
    </row>
    <row r="221" spans="13:13">
      <c r="M221" s="7"/>
    </row>
    <row r="222" spans="13:13">
      <c r="M222" s="7"/>
    </row>
    <row r="223" spans="13:13">
      <c r="M223" s="7"/>
    </row>
    <row r="224" spans="13:13">
      <c r="M224" s="7"/>
    </row>
    <row r="225" spans="13:13">
      <c r="M225" s="7"/>
    </row>
    <row r="226" spans="13:13">
      <c r="M226" s="7"/>
    </row>
    <row r="227" spans="13:13">
      <c r="M227" s="7"/>
    </row>
    <row r="228" spans="13:13">
      <c r="M228" s="7"/>
    </row>
    <row r="229" spans="13:13">
      <c r="M229" s="7"/>
    </row>
    <row r="230" spans="13:13">
      <c r="M230" s="7"/>
    </row>
    <row r="231" spans="13:13">
      <c r="M231" s="7"/>
    </row>
    <row r="232" spans="13:13">
      <c r="M232" s="7"/>
    </row>
    <row r="233" spans="13:13">
      <c r="M233" s="7"/>
    </row>
    <row r="234" spans="13:13">
      <c r="M234" s="7"/>
    </row>
    <row r="235" spans="13:13">
      <c r="M235" s="7"/>
    </row>
    <row r="236" spans="13:13">
      <c r="M236" s="7"/>
    </row>
    <row r="237" spans="13:13">
      <c r="M237" s="7"/>
    </row>
    <row r="238" spans="13:13">
      <c r="M238" s="7"/>
    </row>
    <row r="239" spans="13:13">
      <c r="M239" s="7"/>
    </row>
    <row r="240" spans="13:13">
      <c r="M240" s="7"/>
    </row>
    <row r="241" spans="13:13">
      <c r="M241" s="7"/>
    </row>
    <row r="242" spans="13:13">
      <c r="M242" s="7"/>
    </row>
    <row r="243" spans="13:13">
      <c r="M243" s="7"/>
    </row>
    <row r="244" spans="13:13">
      <c r="M244" s="7"/>
    </row>
    <row r="245" spans="13:13">
      <c r="M245" s="7"/>
    </row>
    <row r="246" spans="13:13">
      <c r="M246" s="7"/>
    </row>
    <row r="247" spans="13:13">
      <c r="M247" s="7"/>
    </row>
    <row r="248" spans="13:13">
      <c r="M248" s="7"/>
    </row>
    <row r="249" spans="13:13">
      <c r="M249" s="7"/>
    </row>
    <row r="250" spans="13:13">
      <c r="M250" s="7"/>
    </row>
    <row r="251" spans="13:13">
      <c r="M251" s="7"/>
    </row>
    <row r="252" spans="13:13">
      <c r="M252" s="7"/>
    </row>
    <row r="253" spans="13:13">
      <c r="M253" s="7"/>
    </row>
    <row r="254" spans="13:13">
      <c r="M254" s="7"/>
    </row>
    <row r="255" spans="13:13">
      <c r="M255" s="7"/>
    </row>
    <row r="256" spans="13:13">
      <c r="M256" s="7"/>
    </row>
    <row r="257" spans="13:13">
      <c r="M257" s="7"/>
    </row>
    <row r="258" spans="13:13">
      <c r="M258" s="7"/>
    </row>
    <row r="259" spans="13:13">
      <c r="M259" s="7"/>
    </row>
    <row r="260" spans="13:13">
      <c r="M260" s="7"/>
    </row>
    <row r="261" spans="13:13">
      <c r="M261" s="7"/>
    </row>
    <row r="262" spans="13:13">
      <c r="M262" s="7"/>
    </row>
    <row r="263" spans="13:13">
      <c r="M263" s="7"/>
    </row>
    <row r="264" spans="13:13">
      <c r="M264" s="7"/>
    </row>
    <row r="265" spans="13:13">
      <c r="M265" s="7"/>
    </row>
    <row r="266" spans="13:13">
      <c r="M266" s="7"/>
    </row>
    <row r="267" spans="13:13">
      <c r="M267" s="7"/>
    </row>
    <row r="268" spans="13:13">
      <c r="M268" s="7"/>
    </row>
    <row r="269" spans="13:13">
      <c r="M269" s="7"/>
    </row>
    <row r="270" spans="13:13">
      <c r="M270" s="7"/>
    </row>
    <row r="271" spans="13:13">
      <c r="M271" s="7"/>
    </row>
    <row r="272" spans="13:13">
      <c r="M272" s="7"/>
    </row>
    <row r="273" spans="13:13">
      <c r="M273" s="7"/>
    </row>
    <row r="274" spans="13:13">
      <c r="M274" s="7"/>
    </row>
    <row r="275" spans="13:13">
      <c r="M275" s="7"/>
    </row>
    <row r="276" spans="13:13">
      <c r="M276" s="7"/>
    </row>
    <row r="277" spans="13:13">
      <c r="M277" s="7"/>
    </row>
    <row r="278" spans="13:13">
      <c r="M278" s="7"/>
    </row>
    <row r="279" spans="13:13">
      <c r="M279" s="7"/>
    </row>
    <row r="280" spans="13:13">
      <c r="M280" s="7"/>
    </row>
    <row r="281" spans="13:13">
      <c r="M281" s="7"/>
    </row>
    <row r="282" spans="13:13">
      <c r="M282" s="7"/>
    </row>
    <row r="283" spans="13:13">
      <c r="M283" s="7"/>
    </row>
    <row r="284" spans="13:13">
      <c r="M284" s="7"/>
    </row>
    <row r="285" spans="13:13">
      <c r="M285" s="7"/>
    </row>
    <row r="286" spans="13:13">
      <c r="M286" s="7"/>
    </row>
    <row r="287" spans="13:13">
      <c r="M287" s="7"/>
    </row>
    <row r="288" spans="13:13">
      <c r="M288" s="7"/>
    </row>
    <row r="289" spans="13:13">
      <c r="M289" s="7"/>
    </row>
    <row r="290" spans="13:13">
      <c r="M290" s="7"/>
    </row>
    <row r="291" spans="13:13">
      <c r="M291" s="7"/>
    </row>
    <row r="292" spans="13:13">
      <c r="M292" s="7"/>
    </row>
    <row r="293" spans="13:13">
      <c r="M293" s="7"/>
    </row>
    <row r="294" spans="13:13">
      <c r="M294" s="7"/>
    </row>
    <row r="295" spans="13:13">
      <c r="M295" s="7"/>
    </row>
    <row r="296" spans="13:13">
      <c r="M296" s="7"/>
    </row>
    <row r="297" spans="13:13">
      <c r="M297" s="7"/>
    </row>
    <row r="298" spans="13:13">
      <c r="M298" s="7"/>
    </row>
    <row r="299" spans="13:13">
      <c r="M299" s="7"/>
    </row>
    <row r="300" spans="13:13">
      <c r="M300" s="7"/>
    </row>
    <row r="301" spans="13:13">
      <c r="M301" s="7"/>
    </row>
    <row r="302" spans="13:13">
      <c r="M302" s="7"/>
    </row>
    <row r="303" spans="13:13">
      <c r="M303" s="7"/>
    </row>
    <row r="304" spans="13:13">
      <c r="M304" s="7"/>
    </row>
    <row r="305" spans="13:13">
      <c r="M305" s="7"/>
    </row>
    <row r="306" spans="13:13">
      <c r="M306" s="7"/>
    </row>
    <row r="307" spans="13:13">
      <c r="M307" s="7"/>
    </row>
    <row r="308" spans="13:13">
      <c r="M308" s="7"/>
    </row>
    <row r="309" spans="13:13">
      <c r="M309" s="7"/>
    </row>
    <row r="310" spans="13:13">
      <c r="M310" s="7"/>
    </row>
    <row r="311" spans="13:13">
      <c r="M311" s="7"/>
    </row>
    <row r="312" spans="13:13">
      <c r="M312" s="7"/>
    </row>
    <row r="313" spans="13:13">
      <c r="M313" s="7"/>
    </row>
    <row r="314" spans="13:13">
      <c r="M314" s="7"/>
    </row>
    <row r="315" spans="13:13">
      <c r="M315" s="7"/>
    </row>
    <row r="316" spans="13:13">
      <c r="M316" s="7"/>
    </row>
    <row r="317" spans="13:13">
      <c r="M317" s="7"/>
    </row>
    <row r="318" spans="13:13">
      <c r="M318" s="7"/>
    </row>
    <row r="319" spans="13:13">
      <c r="M319" s="7"/>
    </row>
    <row r="320" spans="13:13">
      <c r="M320" s="7"/>
    </row>
    <row r="321" spans="13:13">
      <c r="M321" s="7"/>
    </row>
    <row r="322" spans="13:13">
      <c r="M322" s="7"/>
    </row>
    <row r="323" spans="13:13">
      <c r="M323" s="7"/>
    </row>
    <row r="324" spans="13:13">
      <c r="M324" s="7"/>
    </row>
    <row r="325" spans="13:13">
      <c r="M325" s="7"/>
    </row>
    <row r="326" spans="13:13">
      <c r="M326" s="7"/>
    </row>
    <row r="327" spans="13:13">
      <c r="M327" s="47"/>
    </row>
    <row r="328" spans="13:13">
      <c r="M328"/>
    </row>
    <row r="329" spans="13:13">
      <c r="M329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9"/>
  <sheetViews>
    <sheetView zoomScale="80" zoomScaleNormal="80" zoomScaleSheetLayoutView="60" workbookViewId="0">
      <selection activeCell="A1" sqref="$A1:$XFD1048576"/>
    </sheetView>
  </sheetViews>
  <sheetFormatPr defaultColWidth="10" defaultRowHeight="15.6"/>
  <cols>
    <col min="1" max="1" width="5.77777777777778" style="1" customWidth="1"/>
    <col min="2" max="13" width="18.7777777777778" style="1" customWidth="1"/>
    <col min="15" max="16384" width="10" style="1"/>
  </cols>
  <sheetData>
    <row r="1" ht="15" customHeight="1" spans="1:13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32"/>
    </row>
    <row r="2" ht="25" customHeight="1" spans="1:13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33"/>
    </row>
    <row r="3" s="2" customFormat="1" ht="30" customHeight="1" spans="1:13">
      <c r="A3" s="20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32"/>
    </row>
    <row r="4" s="3" customFormat="1" ht="40" customHeight="1" spans="1:13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43" t="s">
        <v>15</v>
      </c>
    </row>
    <row r="5" ht="15" customHeight="1" spans="1:13">
      <c r="A5" s="7">
        <v>1</v>
      </c>
      <c r="B5" s="36" t="s">
        <v>585</v>
      </c>
      <c r="C5" s="36">
        <v>2010630022</v>
      </c>
      <c r="D5" s="36" t="s">
        <v>17</v>
      </c>
      <c r="E5" s="36" t="s">
        <v>586</v>
      </c>
      <c r="F5" s="36" t="s">
        <v>587</v>
      </c>
      <c r="G5" s="37">
        <v>53.5</v>
      </c>
      <c r="H5" s="37">
        <v>29.9</v>
      </c>
      <c r="I5" s="37">
        <v>91.9</v>
      </c>
      <c r="J5" s="37">
        <v>90.625</v>
      </c>
      <c r="K5" s="44">
        <f>RANK(J5,J$5:J$72)</f>
        <v>1</v>
      </c>
      <c r="L5" s="44">
        <f>RANK(I5,I$5:I$72)</f>
        <v>7</v>
      </c>
      <c r="M5" s="7"/>
    </row>
    <row r="6" ht="15" customHeight="1" spans="1:13">
      <c r="A6" s="7">
        <v>2</v>
      </c>
      <c r="B6" s="36" t="s">
        <v>588</v>
      </c>
      <c r="C6" s="36">
        <v>2010630043</v>
      </c>
      <c r="D6" s="7" t="s">
        <v>17</v>
      </c>
      <c r="E6" s="7" t="s">
        <v>586</v>
      </c>
      <c r="F6" s="7" t="s">
        <v>589</v>
      </c>
      <c r="G6" s="38">
        <v>57</v>
      </c>
      <c r="H6" s="38">
        <v>40</v>
      </c>
      <c r="I6" s="38">
        <v>88.6</v>
      </c>
      <c r="J6" s="37">
        <f>(G6+H6)*0.15+I6*0.85</f>
        <v>89.86</v>
      </c>
      <c r="K6" s="44">
        <f>RANK(J6,J$5:J$72)</f>
        <v>2</v>
      </c>
      <c r="L6" s="44">
        <f>RANK(I6,I$5:I$72)</f>
        <v>29</v>
      </c>
      <c r="M6" s="7"/>
    </row>
    <row r="7" ht="15" customHeight="1" spans="1:13">
      <c r="A7" s="7">
        <v>3</v>
      </c>
      <c r="B7" s="36" t="s">
        <v>590</v>
      </c>
      <c r="C7" s="36">
        <v>2010630040</v>
      </c>
      <c r="D7" s="7" t="s">
        <v>17</v>
      </c>
      <c r="E7" s="7" t="s">
        <v>586</v>
      </c>
      <c r="F7" s="7" t="s">
        <v>589</v>
      </c>
      <c r="G7" s="38">
        <v>50.5</v>
      </c>
      <c r="H7" s="38">
        <v>24.3</v>
      </c>
      <c r="I7" s="38">
        <v>92</v>
      </c>
      <c r="J7" s="38">
        <v>89.42</v>
      </c>
      <c r="K7" s="44">
        <f>RANK(J7,J$5:J$72)</f>
        <v>3</v>
      </c>
      <c r="L7" s="44">
        <f>RANK(I7,I$5:I$72)</f>
        <v>6</v>
      </c>
      <c r="M7" s="7"/>
    </row>
    <row r="8" ht="15" customHeight="1" spans="1:13">
      <c r="A8" s="7">
        <v>4</v>
      </c>
      <c r="B8" s="36" t="s">
        <v>591</v>
      </c>
      <c r="C8" s="36">
        <v>2010630060</v>
      </c>
      <c r="D8" s="36" t="s">
        <v>17</v>
      </c>
      <c r="E8" s="36" t="s">
        <v>586</v>
      </c>
      <c r="F8" s="36" t="s">
        <v>587</v>
      </c>
      <c r="G8" s="37">
        <v>51</v>
      </c>
      <c r="H8" s="37">
        <v>20.8</v>
      </c>
      <c r="I8" s="37">
        <v>91.7</v>
      </c>
      <c r="J8" s="37">
        <v>88.72</v>
      </c>
      <c r="K8" s="44">
        <f>RANK(J8,J$5:J$72)</f>
        <v>4</v>
      </c>
      <c r="L8" s="44">
        <f>RANK(I8,I$5:I$72)</f>
        <v>10</v>
      </c>
      <c r="M8" s="7"/>
    </row>
    <row r="9" ht="15" customHeight="1" spans="1:13">
      <c r="A9" s="7">
        <v>5</v>
      </c>
      <c r="B9" s="36" t="s">
        <v>592</v>
      </c>
      <c r="C9" s="36">
        <v>2010630035</v>
      </c>
      <c r="D9" s="7" t="s">
        <v>17</v>
      </c>
      <c r="E9" s="7" t="s">
        <v>586</v>
      </c>
      <c r="F9" s="7" t="s">
        <v>589</v>
      </c>
      <c r="G9" s="38">
        <v>48.5</v>
      </c>
      <c r="H9" s="38">
        <v>7.4</v>
      </c>
      <c r="I9" s="38">
        <v>93.3</v>
      </c>
      <c r="J9" s="38">
        <v>87.69</v>
      </c>
      <c r="K9" s="44">
        <f>RANK(J9,J$5:J$72)</f>
        <v>5</v>
      </c>
      <c r="L9" s="44">
        <f>RANK(I9,I$5:I$72)</f>
        <v>1</v>
      </c>
      <c r="M9" s="7"/>
    </row>
    <row r="10" ht="15" customHeight="1" spans="1:13">
      <c r="A10" s="7">
        <v>6</v>
      </c>
      <c r="B10" s="36" t="s">
        <v>593</v>
      </c>
      <c r="C10" s="36">
        <v>2010630002</v>
      </c>
      <c r="D10" s="7" t="s">
        <v>17</v>
      </c>
      <c r="E10" s="7" t="s">
        <v>586</v>
      </c>
      <c r="F10" s="7" t="s">
        <v>589</v>
      </c>
      <c r="G10" s="38">
        <v>51</v>
      </c>
      <c r="H10" s="38">
        <v>8.8</v>
      </c>
      <c r="I10" s="38">
        <v>92.4</v>
      </c>
      <c r="J10" s="38">
        <f>(G10+H10)*0.15+I10*0.85</f>
        <v>87.51</v>
      </c>
      <c r="K10" s="44">
        <f>RANK(J10,J$5:J$72)</f>
        <v>6</v>
      </c>
      <c r="L10" s="44">
        <f>RANK(I10,I$5:I$72)</f>
        <v>3</v>
      </c>
      <c r="M10" s="7"/>
    </row>
    <row r="11" ht="15" customHeight="1" spans="1:13">
      <c r="A11" s="7">
        <v>7</v>
      </c>
      <c r="B11" s="36" t="s">
        <v>594</v>
      </c>
      <c r="C11" s="36">
        <v>2010630032</v>
      </c>
      <c r="D11" s="36" t="s">
        <v>17</v>
      </c>
      <c r="E11" s="36" t="s">
        <v>586</v>
      </c>
      <c r="F11" s="36" t="s">
        <v>587</v>
      </c>
      <c r="G11" s="37">
        <v>50</v>
      </c>
      <c r="H11" s="37">
        <v>18.2</v>
      </c>
      <c r="I11" s="37">
        <v>90.9</v>
      </c>
      <c r="J11" s="37">
        <v>87.5</v>
      </c>
      <c r="K11" s="44">
        <f>RANK(J11,J$5:J$72)</f>
        <v>7</v>
      </c>
      <c r="L11" s="44">
        <f>RANK(I11,I$5:I$72)</f>
        <v>13</v>
      </c>
      <c r="M11" s="7"/>
    </row>
    <row r="12" ht="15" customHeight="1" spans="1:13">
      <c r="A12" s="7">
        <v>8</v>
      </c>
      <c r="B12" s="36" t="s">
        <v>595</v>
      </c>
      <c r="C12" s="36">
        <v>2010630033</v>
      </c>
      <c r="D12" s="36" t="s">
        <v>17</v>
      </c>
      <c r="E12" s="36" t="s">
        <v>586</v>
      </c>
      <c r="F12" s="36" t="s">
        <v>587</v>
      </c>
      <c r="G12" s="37">
        <v>51</v>
      </c>
      <c r="H12" s="37">
        <v>5.6</v>
      </c>
      <c r="I12" s="37">
        <v>92.1</v>
      </c>
      <c r="J12" s="37">
        <v>86.775</v>
      </c>
      <c r="K12" s="44">
        <f>RANK(J12,J$5:J$72)</f>
        <v>8</v>
      </c>
      <c r="L12" s="44">
        <f>RANK(I12,I$5:I$72)</f>
        <v>5</v>
      </c>
      <c r="M12" s="7"/>
    </row>
    <row r="13" ht="15" customHeight="1" spans="1:13">
      <c r="A13" s="7">
        <v>9</v>
      </c>
      <c r="B13" s="36" t="s">
        <v>596</v>
      </c>
      <c r="C13" s="36">
        <v>2010630025</v>
      </c>
      <c r="D13" s="36" t="s">
        <v>17</v>
      </c>
      <c r="E13" s="36" t="s">
        <v>586</v>
      </c>
      <c r="F13" s="36" t="s">
        <v>587</v>
      </c>
      <c r="G13" s="37">
        <v>46</v>
      </c>
      <c r="H13" s="37">
        <v>8.8</v>
      </c>
      <c r="I13" s="37">
        <v>91.9</v>
      </c>
      <c r="J13" s="37">
        <v>86.335</v>
      </c>
      <c r="K13" s="44">
        <f>RANK(J13,J$5:J$72)</f>
        <v>9</v>
      </c>
      <c r="L13" s="44">
        <f>RANK(I13,I$5:I$72)</f>
        <v>7</v>
      </c>
      <c r="M13" s="7"/>
    </row>
    <row r="14" ht="15" customHeight="1" spans="1:13">
      <c r="A14" s="7">
        <v>10</v>
      </c>
      <c r="B14" s="36" t="s">
        <v>597</v>
      </c>
      <c r="C14" s="36">
        <v>2010630054</v>
      </c>
      <c r="D14" s="36" t="s">
        <v>17</v>
      </c>
      <c r="E14" s="36" t="s">
        <v>586</v>
      </c>
      <c r="F14" s="36" t="s">
        <v>587</v>
      </c>
      <c r="G14" s="37">
        <v>47</v>
      </c>
      <c r="H14" s="37">
        <v>9.2</v>
      </c>
      <c r="I14" s="37">
        <v>91.1</v>
      </c>
      <c r="J14" s="37">
        <v>85.87</v>
      </c>
      <c r="K14" s="44">
        <f>RANK(J14,J$5:J$72)</f>
        <v>10</v>
      </c>
      <c r="L14" s="44">
        <f>RANK(I14,I$5:I$72)</f>
        <v>12</v>
      </c>
      <c r="M14" s="7"/>
    </row>
    <row r="15" ht="15" customHeight="1" spans="1:13">
      <c r="A15" s="7">
        <v>11</v>
      </c>
      <c r="B15" s="36" t="s">
        <v>598</v>
      </c>
      <c r="C15" s="36">
        <v>2010440057</v>
      </c>
      <c r="D15" s="36" t="s">
        <v>17</v>
      </c>
      <c r="E15" s="36" t="s">
        <v>586</v>
      </c>
      <c r="F15" s="36" t="s">
        <v>587</v>
      </c>
      <c r="G15" s="37">
        <v>54</v>
      </c>
      <c r="H15" s="37">
        <v>15.8</v>
      </c>
      <c r="I15" s="37">
        <v>88.4</v>
      </c>
      <c r="J15" s="37">
        <v>85.61</v>
      </c>
      <c r="K15" s="44">
        <f>RANK(J15,J$5:J$72)</f>
        <v>11</v>
      </c>
      <c r="L15" s="44">
        <f>RANK(I15,I$5:I$72)</f>
        <v>30</v>
      </c>
      <c r="M15" s="7"/>
    </row>
    <row r="16" ht="15" customHeight="1" spans="1:13">
      <c r="A16" s="7">
        <v>12</v>
      </c>
      <c r="B16" s="36" t="s">
        <v>599</v>
      </c>
      <c r="C16" s="36">
        <v>2010360016</v>
      </c>
      <c r="D16" s="7" t="s">
        <v>17</v>
      </c>
      <c r="E16" s="7" t="s">
        <v>586</v>
      </c>
      <c r="F16" s="7" t="s">
        <v>589</v>
      </c>
      <c r="G16" s="38">
        <v>46</v>
      </c>
      <c r="H16" s="38">
        <v>5.6</v>
      </c>
      <c r="I16" s="38">
        <v>91.4</v>
      </c>
      <c r="J16" s="38">
        <v>85.43</v>
      </c>
      <c r="K16" s="44">
        <f>RANK(J16,J$5:J$72)</f>
        <v>12</v>
      </c>
      <c r="L16" s="44">
        <f>RANK(I16,I$5:I$72)</f>
        <v>11</v>
      </c>
      <c r="M16" s="7"/>
    </row>
    <row r="17" ht="15" customHeight="1" spans="1:13">
      <c r="A17" s="7">
        <v>13</v>
      </c>
      <c r="B17" s="36" t="s">
        <v>600</v>
      </c>
      <c r="C17" s="36">
        <v>2010630071</v>
      </c>
      <c r="D17" s="7" t="s">
        <v>17</v>
      </c>
      <c r="E17" s="7" t="s">
        <v>586</v>
      </c>
      <c r="F17" s="7" t="s">
        <v>589</v>
      </c>
      <c r="G17" s="38">
        <v>49.5</v>
      </c>
      <c r="H17" s="38">
        <v>9.5</v>
      </c>
      <c r="I17" s="38">
        <v>90</v>
      </c>
      <c r="J17" s="37">
        <f>(G17+H17)*0.15+I17*0.85</f>
        <v>85.35</v>
      </c>
      <c r="K17" s="44">
        <f>RANK(J17,J$5:J$72)</f>
        <v>13</v>
      </c>
      <c r="L17" s="44">
        <f>RANK(I17,I$5:I$72)</f>
        <v>19</v>
      </c>
      <c r="M17" s="7"/>
    </row>
    <row r="18" ht="15" customHeight="1" spans="1:13">
      <c r="A18" s="7">
        <v>14</v>
      </c>
      <c r="B18" s="36" t="s">
        <v>601</v>
      </c>
      <c r="C18" s="36">
        <v>2010630072</v>
      </c>
      <c r="D18" s="7" t="s">
        <v>17</v>
      </c>
      <c r="E18" s="7" t="s">
        <v>586</v>
      </c>
      <c r="F18" s="7" t="s">
        <v>589</v>
      </c>
      <c r="G18" s="37">
        <v>43</v>
      </c>
      <c r="H18" s="37">
        <v>2.6</v>
      </c>
      <c r="I18" s="37">
        <v>92.2</v>
      </c>
      <c r="J18" s="37">
        <v>85.21</v>
      </c>
      <c r="K18" s="44">
        <f>RANK(J18,J$5:J$72)</f>
        <v>14</v>
      </c>
      <c r="L18" s="44">
        <f>RANK(I18,I$5:I$72)</f>
        <v>4</v>
      </c>
      <c r="M18" s="7"/>
    </row>
    <row r="19" ht="15" customHeight="1" spans="1:13">
      <c r="A19" s="7">
        <v>15</v>
      </c>
      <c r="B19" s="36" t="s">
        <v>602</v>
      </c>
      <c r="C19" s="36">
        <v>2010630044</v>
      </c>
      <c r="D19" s="36" t="s">
        <v>17</v>
      </c>
      <c r="E19" s="36" t="s">
        <v>586</v>
      </c>
      <c r="F19" s="36" t="s">
        <v>587</v>
      </c>
      <c r="G19" s="37">
        <v>43</v>
      </c>
      <c r="H19" s="37">
        <v>0.3</v>
      </c>
      <c r="I19" s="37">
        <v>92.5</v>
      </c>
      <c r="J19" s="37">
        <v>85.12</v>
      </c>
      <c r="K19" s="44">
        <f>RANK(J19,J$5:J$72)</f>
        <v>15</v>
      </c>
      <c r="L19" s="44">
        <f>RANK(I19,I$5:I$72)</f>
        <v>2</v>
      </c>
      <c r="M19" s="7"/>
    </row>
    <row r="20" ht="15" customHeight="1" spans="1:13">
      <c r="A20" s="7">
        <v>16</v>
      </c>
      <c r="B20" s="36" t="s">
        <v>603</v>
      </c>
      <c r="C20" s="36">
        <v>2010630027</v>
      </c>
      <c r="D20" s="7" t="s">
        <v>17</v>
      </c>
      <c r="E20" s="7" t="s">
        <v>586</v>
      </c>
      <c r="F20" s="7" t="s">
        <v>589</v>
      </c>
      <c r="G20" s="38">
        <v>44</v>
      </c>
      <c r="H20" s="38">
        <v>1.7</v>
      </c>
      <c r="I20" s="38">
        <v>91.9</v>
      </c>
      <c r="J20" s="37">
        <f>(G20+H20)*0.15+I20*0.85</f>
        <v>84.97</v>
      </c>
      <c r="K20" s="44">
        <f>RANK(J20,J$5:J$72)</f>
        <v>16</v>
      </c>
      <c r="L20" s="44">
        <f>RANK(I20,I$5:I$72)</f>
        <v>7</v>
      </c>
      <c r="M20" s="7"/>
    </row>
    <row r="21" ht="15" customHeight="1" spans="1:13">
      <c r="A21" s="7">
        <v>17</v>
      </c>
      <c r="B21" s="36" t="s">
        <v>604</v>
      </c>
      <c r="C21" s="36">
        <v>2040210033</v>
      </c>
      <c r="D21" s="36" t="s">
        <v>17</v>
      </c>
      <c r="E21" s="36" t="s">
        <v>586</v>
      </c>
      <c r="F21" s="36" t="s">
        <v>587</v>
      </c>
      <c r="G21" s="37">
        <v>49.5</v>
      </c>
      <c r="H21" s="37">
        <v>2.6</v>
      </c>
      <c r="I21" s="37">
        <v>90.3</v>
      </c>
      <c r="J21" s="37">
        <v>84.57</v>
      </c>
      <c r="K21" s="44">
        <f>RANK(J21,J$5:J$72)</f>
        <v>17</v>
      </c>
      <c r="L21" s="44">
        <f>RANK(I21,I$5:I$72)</f>
        <v>16</v>
      </c>
      <c r="M21" s="7"/>
    </row>
    <row r="22" ht="15" customHeight="1" spans="1:13">
      <c r="A22" s="7">
        <v>18</v>
      </c>
      <c r="B22" s="36" t="s">
        <v>605</v>
      </c>
      <c r="C22" s="36">
        <v>2010630029</v>
      </c>
      <c r="D22" s="36" t="s">
        <v>17</v>
      </c>
      <c r="E22" s="36" t="s">
        <v>586</v>
      </c>
      <c r="F22" s="36" t="s">
        <v>587</v>
      </c>
      <c r="G22" s="37">
        <v>46.5</v>
      </c>
      <c r="H22" s="37">
        <v>14</v>
      </c>
      <c r="I22" s="37">
        <v>88.8</v>
      </c>
      <c r="J22" s="37">
        <v>84.56</v>
      </c>
      <c r="K22" s="44">
        <f>RANK(J22,J$5:J$72)</f>
        <v>18</v>
      </c>
      <c r="L22" s="44">
        <f>RANK(I22,I$5:I$72)</f>
        <v>24</v>
      </c>
      <c r="M22" s="7"/>
    </row>
    <row r="23" ht="15" customHeight="1" spans="1:13">
      <c r="A23" s="7">
        <v>19</v>
      </c>
      <c r="B23" s="36" t="s">
        <v>606</v>
      </c>
      <c r="C23" s="36">
        <v>2010630024</v>
      </c>
      <c r="D23" s="36" t="s">
        <v>17</v>
      </c>
      <c r="E23" s="36" t="s">
        <v>586</v>
      </c>
      <c r="F23" s="36" t="s">
        <v>587</v>
      </c>
      <c r="G23" s="37">
        <v>43</v>
      </c>
      <c r="H23" s="37">
        <v>6.6</v>
      </c>
      <c r="I23" s="37">
        <v>90.7</v>
      </c>
      <c r="J23" s="37">
        <v>84.53</v>
      </c>
      <c r="K23" s="44">
        <f>RANK(J23,J$5:J$72)</f>
        <v>19</v>
      </c>
      <c r="L23" s="44">
        <f>RANK(I23,I$5:I$72)</f>
        <v>15</v>
      </c>
      <c r="M23" s="7"/>
    </row>
    <row r="24" ht="15" customHeight="1" spans="1:13">
      <c r="A24" s="7">
        <v>20</v>
      </c>
      <c r="B24" s="36" t="s">
        <v>607</v>
      </c>
      <c r="C24" s="36">
        <v>2010630048</v>
      </c>
      <c r="D24" s="7" t="s">
        <v>17</v>
      </c>
      <c r="E24" s="7" t="s">
        <v>586</v>
      </c>
      <c r="F24" s="7" t="s">
        <v>589</v>
      </c>
      <c r="G24" s="38">
        <v>45.5</v>
      </c>
      <c r="H24" s="38">
        <v>3.7</v>
      </c>
      <c r="I24" s="38">
        <v>90.3</v>
      </c>
      <c r="J24" s="38">
        <f>(G24+H24)*0.15+I24*0.85</f>
        <v>84.135</v>
      </c>
      <c r="K24" s="44">
        <f>RANK(J24,J$5:J$72)</f>
        <v>20</v>
      </c>
      <c r="L24" s="44">
        <f>RANK(I24,I$5:I$72)</f>
        <v>16</v>
      </c>
      <c r="M24" s="7"/>
    </row>
    <row r="25" ht="15" customHeight="1" spans="1:13">
      <c r="A25" s="7">
        <v>21</v>
      </c>
      <c r="B25" s="36" t="s">
        <v>608</v>
      </c>
      <c r="C25" s="36">
        <v>2010630031</v>
      </c>
      <c r="D25" s="7" t="s">
        <v>17</v>
      </c>
      <c r="E25" s="7" t="s">
        <v>586</v>
      </c>
      <c r="F25" s="7" t="s">
        <v>589</v>
      </c>
      <c r="G25" s="38">
        <v>41</v>
      </c>
      <c r="H25" s="38">
        <v>2.7</v>
      </c>
      <c r="I25" s="38">
        <v>90.8</v>
      </c>
      <c r="J25" s="38">
        <v>83.74</v>
      </c>
      <c r="K25" s="44">
        <f>RANK(J25,J$5:J$72)</f>
        <v>21</v>
      </c>
      <c r="L25" s="44">
        <f>RANK(I25,I$5:I$72)</f>
        <v>14</v>
      </c>
      <c r="M25" s="7"/>
    </row>
    <row r="26" ht="15" customHeight="1" spans="1:13">
      <c r="A26" s="7">
        <v>22</v>
      </c>
      <c r="B26" s="39" t="s">
        <v>609</v>
      </c>
      <c r="C26" s="40">
        <v>2010630070</v>
      </c>
      <c r="D26" s="36" t="s">
        <v>17</v>
      </c>
      <c r="E26" s="36" t="s">
        <v>586</v>
      </c>
      <c r="F26" s="36" t="s">
        <v>587</v>
      </c>
      <c r="G26" s="37">
        <v>46</v>
      </c>
      <c r="H26" s="37">
        <v>4.6</v>
      </c>
      <c r="I26" s="37">
        <v>89.3</v>
      </c>
      <c r="J26" s="37">
        <v>83.495</v>
      </c>
      <c r="K26" s="44">
        <f>RANK(J26,J$5:J$72)</f>
        <v>22</v>
      </c>
      <c r="L26" s="44">
        <f>RANK(I26,I$5:I$72)</f>
        <v>21</v>
      </c>
      <c r="M26" s="7"/>
    </row>
    <row r="27" ht="15" customHeight="1" spans="1:13">
      <c r="A27" s="7">
        <v>23</v>
      </c>
      <c r="B27" s="36" t="s">
        <v>610</v>
      </c>
      <c r="C27" s="36">
        <v>2010630023</v>
      </c>
      <c r="D27" s="7" t="s">
        <v>17</v>
      </c>
      <c r="E27" s="7" t="s">
        <v>586</v>
      </c>
      <c r="F27" s="7" t="s">
        <v>589</v>
      </c>
      <c r="G27" s="38">
        <v>43</v>
      </c>
      <c r="H27" s="38">
        <v>0.1</v>
      </c>
      <c r="I27" s="38">
        <v>90.3</v>
      </c>
      <c r="J27" s="38">
        <v>83.22</v>
      </c>
      <c r="K27" s="44">
        <f>RANK(J27,J$5:J$72)</f>
        <v>23</v>
      </c>
      <c r="L27" s="44">
        <f>RANK(I27,I$5:I$72)</f>
        <v>16</v>
      </c>
      <c r="M27" s="7"/>
    </row>
    <row r="28" ht="15" customHeight="1" spans="1:13">
      <c r="A28" s="7">
        <v>24</v>
      </c>
      <c r="B28" s="36" t="s">
        <v>611</v>
      </c>
      <c r="C28" s="36">
        <v>2010630004</v>
      </c>
      <c r="D28" s="7" t="s">
        <v>17</v>
      </c>
      <c r="E28" s="7" t="s">
        <v>586</v>
      </c>
      <c r="F28" s="7" t="s">
        <v>589</v>
      </c>
      <c r="G28" s="37">
        <v>47.5</v>
      </c>
      <c r="H28" s="37">
        <v>2.3</v>
      </c>
      <c r="I28" s="37">
        <v>89</v>
      </c>
      <c r="J28" s="37">
        <v>83.12</v>
      </c>
      <c r="K28" s="44">
        <f>RANK(J28,J$5:J$72)</f>
        <v>24</v>
      </c>
      <c r="L28" s="44">
        <f>RANK(I28,I$5:I$72)</f>
        <v>22</v>
      </c>
      <c r="M28" s="7"/>
    </row>
    <row r="29" ht="15" customHeight="1" spans="1:13">
      <c r="A29" s="7">
        <v>25</v>
      </c>
      <c r="B29" s="36" t="s">
        <v>612</v>
      </c>
      <c r="C29" s="36">
        <v>2010630003</v>
      </c>
      <c r="D29" s="7" t="s">
        <v>17</v>
      </c>
      <c r="E29" s="7" t="s">
        <v>586</v>
      </c>
      <c r="F29" s="7" t="s">
        <v>589</v>
      </c>
      <c r="G29" s="38">
        <v>45.5</v>
      </c>
      <c r="H29" s="38">
        <v>3.3</v>
      </c>
      <c r="I29" s="38">
        <v>88.8</v>
      </c>
      <c r="J29" s="38">
        <v>82.8</v>
      </c>
      <c r="K29" s="44">
        <f>RANK(J29,J$5:J$72)</f>
        <v>25</v>
      </c>
      <c r="L29" s="44">
        <f>RANK(I29,I$5:I$72)</f>
        <v>24</v>
      </c>
      <c r="M29" s="7"/>
    </row>
    <row r="30" ht="15" customHeight="1" spans="1:13">
      <c r="A30" s="7">
        <v>26</v>
      </c>
      <c r="B30" s="36" t="s">
        <v>613</v>
      </c>
      <c r="C30" s="36">
        <v>2010630055</v>
      </c>
      <c r="D30" s="7" t="s">
        <v>17</v>
      </c>
      <c r="E30" s="7" t="s">
        <v>586</v>
      </c>
      <c r="F30" s="7" t="s">
        <v>589</v>
      </c>
      <c r="G30" s="38">
        <v>42</v>
      </c>
      <c r="H30" s="38">
        <v>0.5</v>
      </c>
      <c r="I30" s="38">
        <v>89.6</v>
      </c>
      <c r="J30" s="38">
        <f>(G30+H30)*0.15+I30*0.85</f>
        <v>82.535</v>
      </c>
      <c r="K30" s="44">
        <f>RANK(J30,J$5:J$72)</f>
        <v>26</v>
      </c>
      <c r="L30" s="44">
        <f>RANK(I30,I$5:I$72)</f>
        <v>20</v>
      </c>
      <c r="M30" s="7"/>
    </row>
    <row r="31" ht="15" customHeight="1" spans="1:13">
      <c r="A31" s="7">
        <v>27</v>
      </c>
      <c r="B31" s="36" t="s">
        <v>614</v>
      </c>
      <c r="C31" s="36">
        <v>2010630034</v>
      </c>
      <c r="D31" s="36" t="s">
        <v>17</v>
      </c>
      <c r="E31" s="36" t="s">
        <v>586</v>
      </c>
      <c r="F31" s="36" t="s">
        <v>587</v>
      </c>
      <c r="G31" s="37">
        <v>40</v>
      </c>
      <c r="H31" s="37">
        <v>2</v>
      </c>
      <c r="I31" s="37">
        <v>88.8</v>
      </c>
      <c r="J31" s="37">
        <v>81.78</v>
      </c>
      <c r="K31" s="44">
        <f>RANK(J31,J$5:J$72)</f>
        <v>27</v>
      </c>
      <c r="L31" s="44">
        <f>RANK(I31,I$5:I$72)</f>
        <v>24</v>
      </c>
      <c r="M31" s="7"/>
    </row>
    <row r="32" ht="15" customHeight="1" spans="1:13">
      <c r="A32" s="7">
        <v>28</v>
      </c>
      <c r="B32" s="36" t="s">
        <v>615</v>
      </c>
      <c r="C32" s="36">
        <v>2010630008</v>
      </c>
      <c r="D32" s="7" t="s">
        <v>17</v>
      </c>
      <c r="E32" s="7" t="s">
        <v>586</v>
      </c>
      <c r="F32" s="7" t="s">
        <v>589</v>
      </c>
      <c r="G32" s="38">
        <v>40</v>
      </c>
      <c r="H32" s="38">
        <v>4</v>
      </c>
      <c r="I32" s="38">
        <v>88.4</v>
      </c>
      <c r="J32" s="38">
        <v>81.74</v>
      </c>
      <c r="K32" s="44">
        <f>RANK(J32,J$5:J$72)</f>
        <v>28</v>
      </c>
      <c r="L32" s="44">
        <f>RANK(I32,I$5:I$72)</f>
        <v>30</v>
      </c>
      <c r="M32" s="7"/>
    </row>
    <row r="33" ht="15" customHeight="1" spans="1:13">
      <c r="A33" s="7">
        <v>29</v>
      </c>
      <c r="B33" s="39" t="s">
        <v>616</v>
      </c>
      <c r="C33" s="40">
        <v>2010630045</v>
      </c>
      <c r="D33" s="36" t="s">
        <v>17</v>
      </c>
      <c r="E33" s="36" t="s">
        <v>586</v>
      </c>
      <c r="F33" s="36" t="s">
        <v>587</v>
      </c>
      <c r="G33" s="37">
        <v>46</v>
      </c>
      <c r="H33" s="37">
        <v>0.3</v>
      </c>
      <c r="I33" s="37">
        <v>87.8</v>
      </c>
      <c r="J33" s="37">
        <v>81.575</v>
      </c>
      <c r="K33" s="44">
        <f>RANK(J33,J$5:J$72)</f>
        <v>29</v>
      </c>
      <c r="L33" s="44">
        <f>RANK(I33,I$5:I$72)</f>
        <v>36</v>
      </c>
      <c r="M33" s="7"/>
    </row>
    <row r="34" ht="15" customHeight="1" spans="1:13">
      <c r="A34" s="7">
        <v>30</v>
      </c>
      <c r="B34" s="39" t="s">
        <v>617</v>
      </c>
      <c r="C34" s="40">
        <v>2010630012</v>
      </c>
      <c r="D34" s="36" t="s">
        <v>17</v>
      </c>
      <c r="E34" s="36" t="s">
        <v>586</v>
      </c>
      <c r="F34" s="36" t="s">
        <v>587</v>
      </c>
      <c r="G34" s="37">
        <v>43.5</v>
      </c>
      <c r="H34" s="37">
        <v>2</v>
      </c>
      <c r="I34" s="37">
        <v>87.9</v>
      </c>
      <c r="J34" s="37">
        <v>81.54</v>
      </c>
      <c r="K34" s="44">
        <f>RANK(J34,J$5:J$72)</f>
        <v>30</v>
      </c>
      <c r="L34" s="44">
        <f>RANK(I34,I$5:I$72)</f>
        <v>34</v>
      </c>
      <c r="M34" s="7"/>
    </row>
    <row r="35" ht="15" customHeight="1" spans="1:13">
      <c r="A35" s="7">
        <v>31</v>
      </c>
      <c r="B35" s="36" t="s">
        <v>618</v>
      </c>
      <c r="C35" s="36">
        <v>1910000423</v>
      </c>
      <c r="D35" s="7" t="s">
        <v>17</v>
      </c>
      <c r="E35" s="7" t="s">
        <v>586</v>
      </c>
      <c r="F35" s="7" t="s">
        <v>589</v>
      </c>
      <c r="G35" s="38">
        <v>40</v>
      </c>
      <c r="H35" s="38">
        <v>0.3</v>
      </c>
      <c r="I35" s="38">
        <v>88.8</v>
      </c>
      <c r="J35" s="38">
        <v>81.53</v>
      </c>
      <c r="K35" s="44">
        <f>RANK(J35,J$5:J$72)</f>
        <v>31</v>
      </c>
      <c r="L35" s="44">
        <f>RANK(I35,I$5:I$72)</f>
        <v>24</v>
      </c>
      <c r="M35" s="7"/>
    </row>
    <row r="36" ht="15" customHeight="1" spans="1:13">
      <c r="A36" s="7">
        <v>32</v>
      </c>
      <c r="B36" s="36" t="s">
        <v>619</v>
      </c>
      <c r="C36" s="36">
        <v>2010630053</v>
      </c>
      <c r="D36" s="7" t="s">
        <v>17</v>
      </c>
      <c r="E36" s="7" t="s">
        <v>586</v>
      </c>
      <c r="F36" s="7" t="s">
        <v>589</v>
      </c>
      <c r="G36" s="38">
        <v>49</v>
      </c>
      <c r="H36" s="38">
        <v>5.2</v>
      </c>
      <c r="I36" s="38">
        <v>86</v>
      </c>
      <c r="J36" s="38">
        <v>81.23</v>
      </c>
      <c r="K36" s="44">
        <f>RANK(J36,J$5:J$72)</f>
        <v>32</v>
      </c>
      <c r="L36" s="44">
        <f>RANK(I36,I$5:I$72)</f>
        <v>44</v>
      </c>
      <c r="M36" s="7"/>
    </row>
    <row r="37" ht="15" customHeight="1" spans="1:13">
      <c r="A37" s="7">
        <v>33</v>
      </c>
      <c r="B37" s="36" t="s">
        <v>620</v>
      </c>
      <c r="C37" s="41">
        <v>2010630009</v>
      </c>
      <c r="D37" s="36" t="s">
        <v>17</v>
      </c>
      <c r="E37" s="36" t="s">
        <v>586</v>
      </c>
      <c r="F37" s="36" t="s">
        <v>587</v>
      </c>
      <c r="G37" s="37">
        <v>40</v>
      </c>
      <c r="H37" s="37">
        <v>0</v>
      </c>
      <c r="I37" s="37">
        <v>88.4</v>
      </c>
      <c r="J37" s="37">
        <v>81.14</v>
      </c>
      <c r="K37" s="44">
        <f>RANK(J37,J$5:J$72)</f>
        <v>33</v>
      </c>
      <c r="L37" s="44">
        <f>RANK(I37,I$5:I$72)</f>
        <v>30</v>
      </c>
      <c r="M37" s="7"/>
    </row>
    <row r="38" ht="15" customHeight="1" spans="1:13">
      <c r="A38" s="7">
        <v>34</v>
      </c>
      <c r="B38" s="36" t="s">
        <v>621</v>
      </c>
      <c r="C38" s="36">
        <v>2010630028</v>
      </c>
      <c r="D38" s="7" t="s">
        <v>17</v>
      </c>
      <c r="E38" s="7" t="s">
        <v>586</v>
      </c>
      <c r="F38" s="7" t="s">
        <v>589</v>
      </c>
      <c r="G38" s="38">
        <v>36</v>
      </c>
      <c r="H38" s="38">
        <v>2</v>
      </c>
      <c r="I38" s="38">
        <v>88.7</v>
      </c>
      <c r="J38" s="38">
        <v>81.1</v>
      </c>
      <c r="K38" s="44">
        <f>RANK(J38,J$5:J$72)</f>
        <v>34</v>
      </c>
      <c r="L38" s="44">
        <f>RANK(I38,I$5:I$72)</f>
        <v>28</v>
      </c>
      <c r="M38" s="7"/>
    </row>
    <row r="39" ht="15" customHeight="1" spans="1:13">
      <c r="A39" s="7">
        <v>35</v>
      </c>
      <c r="B39" s="36" t="s">
        <v>622</v>
      </c>
      <c r="C39" s="36">
        <v>2010630020</v>
      </c>
      <c r="D39" s="7" t="s">
        <v>17</v>
      </c>
      <c r="E39" s="7" t="s">
        <v>586</v>
      </c>
      <c r="F39" s="7" t="s">
        <v>589</v>
      </c>
      <c r="G39" s="38">
        <v>40</v>
      </c>
      <c r="H39" s="38">
        <v>0.6</v>
      </c>
      <c r="I39" s="38">
        <v>88.2</v>
      </c>
      <c r="J39" s="38">
        <v>81.06</v>
      </c>
      <c r="K39" s="44">
        <f>RANK(J39,J$5:J$72)</f>
        <v>35</v>
      </c>
      <c r="L39" s="44">
        <f>RANK(I39,I$5:I$72)</f>
        <v>33</v>
      </c>
      <c r="M39" s="7"/>
    </row>
    <row r="40" ht="15" customHeight="1" spans="1:13">
      <c r="A40" s="7">
        <v>36</v>
      </c>
      <c r="B40" s="36" t="s">
        <v>623</v>
      </c>
      <c r="C40" s="36">
        <v>2010630036</v>
      </c>
      <c r="D40" s="7" t="s">
        <v>17</v>
      </c>
      <c r="E40" s="7" t="s">
        <v>586</v>
      </c>
      <c r="F40" s="7" t="s">
        <v>589</v>
      </c>
      <c r="G40" s="38">
        <v>40</v>
      </c>
      <c r="H40" s="38">
        <v>2.5</v>
      </c>
      <c r="I40" s="38">
        <v>87.4</v>
      </c>
      <c r="J40" s="37">
        <f>(G40+H40)*0.15+I40*0.85</f>
        <v>80.665</v>
      </c>
      <c r="K40" s="44">
        <f>RANK(J40,J$5:J$72)</f>
        <v>36</v>
      </c>
      <c r="L40" s="44">
        <f>RANK(I40,I$5:I$72)</f>
        <v>39</v>
      </c>
      <c r="M40" s="7"/>
    </row>
    <row r="41" ht="15" customHeight="1" spans="1:13">
      <c r="A41" s="7">
        <v>37</v>
      </c>
      <c r="B41" s="36" t="s">
        <v>624</v>
      </c>
      <c r="C41" s="36">
        <v>2010630051</v>
      </c>
      <c r="D41" s="7" t="s">
        <v>17</v>
      </c>
      <c r="E41" s="7" t="s">
        <v>586</v>
      </c>
      <c r="F41" s="7" t="s">
        <v>589</v>
      </c>
      <c r="G41" s="38">
        <v>40</v>
      </c>
      <c r="H41" s="38">
        <v>0</v>
      </c>
      <c r="I41" s="38">
        <v>87.84</v>
      </c>
      <c r="J41" s="38">
        <v>80.66</v>
      </c>
      <c r="K41" s="44">
        <f>RANK(J41,J$5:J$72)</f>
        <v>37</v>
      </c>
      <c r="L41" s="44">
        <f>RANK(I41,I$5:I$72)</f>
        <v>35</v>
      </c>
      <c r="M41" s="7"/>
    </row>
    <row r="42" ht="15" customHeight="1" spans="1:13">
      <c r="A42" s="7">
        <v>38</v>
      </c>
      <c r="B42" s="36" t="s">
        <v>625</v>
      </c>
      <c r="C42" s="36">
        <v>2010630011</v>
      </c>
      <c r="D42" s="36" t="s">
        <v>17</v>
      </c>
      <c r="E42" s="36" t="s">
        <v>586</v>
      </c>
      <c r="F42" s="36" t="s">
        <v>587</v>
      </c>
      <c r="G42" s="37">
        <v>41</v>
      </c>
      <c r="H42" s="37">
        <v>0</v>
      </c>
      <c r="I42" s="37">
        <v>87.5</v>
      </c>
      <c r="J42" s="37">
        <v>80.525</v>
      </c>
      <c r="K42" s="44">
        <f>RANK(J42,J$5:J$72)</f>
        <v>38</v>
      </c>
      <c r="L42" s="44">
        <f>RANK(I42,I$5:I$72)</f>
        <v>38</v>
      </c>
      <c r="M42" s="7"/>
    </row>
    <row r="43" ht="15" customHeight="1" spans="1:13">
      <c r="A43" s="7">
        <v>39</v>
      </c>
      <c r="B43" s="36" t="s">
        <v>626</v>
      </c>
      <c r="C43" s="36">
        <v>2010630056</v>
      </c>
      <c r="D43" s="36" t="s">
        <v>17</v>
      </c>
      <c r="E43" s="36" t="s">
        <v>586</v>
      </c>
      <c r="F43" s="36" t="s">
        <v>587</v>
      </c>
      <c r="G43" s="37">
        <v>40</v>
      </c>
      <c r="H43" s="37">
        <v>1.5</v>
      </c>
      <c r="I43" s="37">
        <v>87.4</v>
      </c>
      <c r="J43" s="37">
        <v>80.52</v>
      </c>
      <c r="K43" s="44">
        <f>RANK(J43,J$5:J$72)</f>
        <v>39</v>
      </c>
      <c r="L43" s="44">
        <f>RANK(I43,I$5:I$72)</f>
        <v>39</v>
      </c>
      <c r="M43" s="7"/>
    </row>
    <row r="44" ht="15" customHeight="1" spans="1:13">
      <c r="A44" s="7">
        <v>40</v>
      </c>
      <c r="B44" s="36" t="s">
        <v>627</v>
      </c>
      <c r="C44" s="36">
        <v>2030140095</v>
      </c>
      <c r="D44" s="7" t="s">
        <v>17</v>
      </c>
      <c r="E44" s="7" t="s">
        <v>586</v>
      </c>
      <c r="F44" s="7" t="s">
        <v>589</v>
      </c>
      <c r="G44" s="37">
        <v>41</v>
      </c>
      <c r="H44" s="37">
        <v>2</v>
      </c>
      <c r="I44" s="45">
        <v>86.9</v>
      </c>
      <c r="J44" s="37">
        <v>80.315</v>
      </c>
      <c r="K44" s="44">
        <f>RANK(J44,J$5:J$72)</f>
        <v>40</v>
      </c>
      <c r="L44" s="44">
        <f>RANK(I44,I$5:I$72)</f>
        <v>41</v>
      </c>
      <c r="M44" s="7"/>
    </row>
    <row r="45" ht="15" customHeight="1" spans="1:13">
      <c r="A45" s="7">
        <v>41</v>
      </c>
      <c r="B45" s="36" t="s">
        <v>628</v>
      </c>
      <c r="C45" s="36">
        <v>2010630026</v>
      </c>
      <c r="D45" s="36" t="s">
        <v>17</v>
      </c>
      <c r="E45" s="36" t="s">
        <v>586</v>
      </c>
      <c r="F45" s="36" t="s">
        <v>587</v>
      </c>
      <c r="G45" s="37">
        <v>35</v>
      </c>
      <c r="H45" s="37">
        <v>3.5</v>
      </c>
      <c r="I45" s="37">
        <v>87.6</v>
      </c>
      <c r="J45" s="37">
        <v>80.235</v>
      </c>
      <c r="K45" s="44">
        <f>RANK(J45,J$5:J$72)</f>
        <v>41</v>
      </c>
      <c r="L45" s="44">
        <f>RANK(I45,I$5:I$72)</f>
        <v>37</v>
      </c>
      <c r="M45" s="7"/>
    </row>
    <row r="46" ht="15" customHeight="1" spans="1:13">
      <c r="A46" s="7">
        <v>42</v>
      </c>
      <c r="B46" s="36" t="s">
        <v>629</v>
      </c>
      <c r="C46" s="36">
        <v>2010630021</v>
      </c>
      <c r="D46" s="7" t="s">
        <v>17</v>
      </c>
      <c r="E46" s="7" t="s">
        <v>586</v>
      </c>
      <c r="F46" s="7" t="s">
        <v>589</v>
      </c>
      <c r="G46" s="38">
        <v>41</v>
      </c>
      <c r="H46" s="38">
        <v>0</v>
      </c>
      <c r="I46" s="38">
        <v>86.1</v>
      </c>
      <c r="J46" s="38">
        <v>79.34</v>
      </c>
      <c r="K46" s="44">
        <f>RANK(J46,J$5:J$72)</f>
        <v>42</v>
      </c>
      <c r="L46" s="44">
        <f>RANK(I46,I$5:I$72)</f>
        <v>43</v>
      </c>
      <c r="M46" s="7"/>
    </row>
    <row r="47" ht="15" customHeight="1" spans="1:13">
      <c r="A47" s="7">
        <v>43</v>
      </c>
      <c r="B47" s="36" t="s">
        <v>630</v>
      </c>
      <c r="C47" s="36">
        <v>2010630001</v>
      </c>
      <c r="D47" s="7" t="s">
        <v>17</v>
      </c>
      <c r="E47" s="7" t="s">
        <v>586</v>
      </c>
      <c r="F47" s="7" t="s">
        <v>589</v>
      </c>
      <c r="G47" s="38">
        <v>39</v>
      </c>
      <c r="H47" s="38">
        <v>0</v>
      </c>
      <c r="I47" s="38">
        <v>86.4</v>
      </c>
      <c r="J47" s="38">
        <v>79.29</v>
      </c>
      <c r="K47" s="44">
        <f>RANK(J47,J$5:J$72)</f>
        <v>43</v>
      </c>
      <c r="L47" s="44">
        <f>RANK(I47,I$5:I$72)</f>
        <v>42</v>
      </c>
      <c r="M47" s="7"/>
    </row>
    <row r="48" ht="15" customHeight="1" spans="1:13">
      <c r="A48" s="7">
        <v>44</v>
      </c>
      <c r="B48" s="36" t="s">
        <v>631</v>
      </c>
      <c r="C48" s="36">
        <v>2010630047</v>
      </c>
      <c r="D48" s="7" t="s">
        <v>17</v>
      </c>
      <c r="E48" s="7" t="s">
        <v>586</v>
      </c>
      <c r="F48" s="7" t="s">
        <v>589</v>
      </c>
      <c r="G48" s="38">
        <v>42</v>
      </c>
      <c r="H48" s="38">
        <v>2</v>
      </c>
      <c r="I48" s="38">
        <v>85.4</v>
      </c>
      <c r="J48" s="38">
        <f>(G48+H48)*0.15+I48*0.85</f>
        <v>79.19</v>
      </c>
      <c r="K48" s="44">
        <f>RANK(J48,J$5:J$72)</f>
        <v>44</v>
      </c>
      <c r="L48" s="44">
        <f>RANK(I48,I$5:I$72)</f>
        <v>48</v>
      </c>
      <c r="M48" s="7"/>
    </row>
    <row r="49" ht="15" customHeight="1" spans="1:13">
      <c r="A49" s="7">
        <v>45</v>
      </c>
      <c r="B49" s="36" t="s">
        <v>632</v>
      </c>
      <c r="C49" s="36">
        <v>2010630041</v>
      </c>
      <c r="D49" s="36" t="s">
        <v>17</v>
      </c>
      <c r="E49" s="36" t="s">
        <v>586</v>
      </c>
      <c r="F49" s="36" t="s">
        <v>587</v>
      </c>
      <c r="G49" s="37">
        <v>40</v>
      </c>
      <c r="H49" s="37">
        <v>1.5</v>
      </c>
      <c r="I49" s="37">
        <v>85.6</v>
      </c>
      <c r="J49" s="37">
        <v>78.99</v>
      </c>
      <c r="K49" s="44">
        <f>RANK(J49,J$5:J$72)</f>
        <v>45</v>
      </c>
      <c r="L49" s="44">
        <f>RANK(I49,I$5:I$72)</f>
        <v>46</v>
      </c>
      <c r="M49" s="7"/>
    </row>
    <row r="50" ht="15" customHeight="1" spans="1:13">
      <c r="A50" s="7">
        <v>46</v>
      </c>
      <c r="B50" s="36" t="s">
        <v>633</v>
      </c>
      <c r="C50" s="36">
        <v>2010630067</v>
      </c>
      <c r="D50" s="36" t="s">
        <v>17</v>
      </c>
      <c r="E50" s="36" t="s">
        <v>586</v>
      </c>
      <c r="F50" s="36" t="s">
        <v>587</v>
      </c>
      <c r="G50" s="37">
        <v>41</v>
      </c>
      <c r="H50" s="37">
        <v>0.3</v>
      </c>
      <c r="I50" s="37">
        <v>85.6</v>
      </c>
      <c r="J50" s="37">
        <v>78.955</v>
      </c>
      <c r="K50" s="44">
        <f>RANK(J50,J$5:J$72)</f>
        <v>46</v>
      </c>
      <c r="L50" s="44">
        <f>RANK(I50,I$5:I$72)</f>
        <v>46</v>
      </c>
      <c r="M50" s="7"/>
    </row>
    <row r="51" ht="15" customHeight="1" spans="1:13">
      <c r="A51" s="7">
        <v>47</v>
      </c>
      <c r="B51" s="36" t="s">
        <v>634</v>
      </c>
      <c r="C51" s="36">
        <v>2010630073</v>
      </c>
      <c r="D51" s="7" t="s">
        <v>17</v>
      </c>
      <c r="E51" s="7" t="s">
        <v>586</v>
      </c>
      <c r="F51" s="7" t="s">
        <v>589</v>
      </c>
      <c r="G51" s="38">
        <v>42</v>
      </c>
      <c r="H51" s="38">
        <v>0</v>
      </c>
      <c r="I51" s="38">
        <v>85.4</v>
      </c>
      <c r="J51" s="38">
        <f>(G51+H51)*0.15+I51*0.85</f>
        <v>78.89</v>
      </c>
      <c r="K51" s="44">
        <f>RANK(J51,J$5:J$72)</f>
        <v>47</v>
      </c>
      <c r="L51" s="44">
        <f>RANK(I51,I$5:I$72)</f>
        <v>48</v>
      </c>
      <c r="M51" s="7"/>
    </row>
    <row r="52" ht="15" customHeight="1" spans="1:13">
      <c r="A52" s="7">
        <v>48</v>
      </c>
      <c r="B52" s="42" t="s">
        <v>635</v>
      </c>
      <c r="C52" s="42">
        <v>1910000001</v>
      </c>
      <c r="D52" s="7" t="s">
        <v>486</v>
      </c>
      <c r="E52" s="7" t="s">
        <v>586</v>
      </c>
      <c r="F52" s="7" t="s">
        <v>589</v>
      </c>
      <c r="G52" s="38">
        <v>46</v>
      </c>
      <c r="H52" s="38">
        <v>1</v>
      </c>
      <c r="I52" s="38">
        <v>84.5</v>
      </c>
      <c r="J52" s="38">
        <v>78.88</v>
      </c>
      <c r="K52" s="44">
        <f>RANK(J52,J$5:J$72)</f>
        <v>48</v>
      </c>
      <c r="L52" s="44">
        <f>RANK(I52,I$5:I$72)</f>
        <v>53</v>
      </c>
      <c r="M52" s="7"/>
    </row>
    <row r="53" ht="15" customHeight="1" spans="1:13">
      <c r="A53" s="7">
        <v>49</v>
      </c>
      <c r="B53" s="36" t="s">
        <v>636</v>
      </c>
      <c r="C53" s="36">
        <v>2010630037</v>
      </c>
      <c r="D53" s="36" t="s">
        <v>17</v>
      </c>
      <c r="E53" s="36" t="s">
        <v>586</v>
      </c>
      <c r="F53" s="36" t="s">
        <v>587</v>
      </c>
      <c r="G53" s="37">
        <v>40</v>
      </c>
      <c r="H53" s="37">
        <v>0</v>
      </c>
      <c r="I53" s="37">
        <v>85.7</v>
      </c>
      <c r="J53" s="37">
        <v>78.85</v>
      </c>
      <c r="K53" s="44">
        <f>RANK(J53,J$5:J$72)</f>
        <v>49</v>
      </c>
      <c r="L53" s="44">
        <f>RANK(I53,I$5:I$72)</f>
        <v>45</v>
      </c>
      <c r="M53" s="7"/>
    </row>
    <row r="54" ht="15" customHeight="1" spans="1:13">
      <c r="A54" s="7">
        <v>50</v>
      </c>
      <c r="B54" s="36" t="s">
        <v>637</v>
      </c>
      <c r="C54" s="36">
        <v>2010630018</v>
      </c>
      <c r="D54" s="36" t="s">
        <v>17</v>
      </c>
      <c r="E54" s="36" t="s">
        <v>586</v>
      </c>
      <c r="F54" s="36" t="s">
        <v>587</v>
      </c>
      <c r="G54" s="37">
        <v>40</v>
      </c>
      <c r="H54" s="37">
        <v>2</v>
      </c>
      <c r="I54" s="37">
        <v>84.9</v>
      </c>
      <c r="J54" s="37">
        <v>78.465</v>
      </c>
      <c r="K54" s="44">
        <f>RANK(J54,J$5:J$72)</f>
        <v>50</v>
      </c>
      <c r="L54" s="44">
        <f>RANK(I54,I$5:I$72)</f>
        <v>52</v>
      </c>
      <c r="M54" s="7"/>
    </row>
    <row r="55" ht="15" customHeight="1" spans="1:13">
      <c r="A55" s="7">
        <v>51</v>
      </c>
      <c r="B55" s="36" t="s">
        <v>638</v>
      </c>
      <c r="C55" s="36">
        <v>2010630042</v>
      </c>
      <c r="D55" s="36" t="s">
        <v>17</v>
      </c>
      <c r="E55" s="36" t="s">
        <v>586</v>
      </c>
      <c r="F55" s="36" t="s">
        <v>587</v>
      </c>
      <c r="G55" s="37">
        <v>39</v>
      </c>
      <c r="H55" s="37">
        <v>0.2</v>
      </c>
      <c r="I55" s="37">
        <v>85.2</v>
      </c>
      <c r="J55" s="37">
        <v>78.3</v>
      </c>
      <c r="K55" s="44">
        <f>RANK(J55,J$5:J$72)</f>
        <v>51</v>
      </c>
      <c r="L55" s="44">
        <f>RANK(I55,I$5:I$72)</f>
        <v>50</v>
      </c>
      <c r="M55" s="7"/>
    </row>
    <row r="56" ht="15" customHeight="1" spans="1:13">
      <c r="A56" s="7">
        <v>52</v>
      </c>
      <c r="B56" s="36" t="s">
        <v>639</v>
      </c>
      <c r="C56" s="36">
        <v>2010630069</v>
      </c>
      <c r="D56" s="7" t="s">
        <v>17</v>
      </c>
      <c r="E56" s="7" t="s">
        <v>586</v>
      </c>
      <c r="F56" s="7" t="s">
        <v>589</v>
      </c>
      <c r="G56" s="38">
        <v>40</v>
      </c>
      <c r="H56" s="38">
        <v>0</v>
      </c>
      <c r="I56" s="38">
        <v>85</v>
      </c>
      <c r="J56" s="38">
        <v>78.25</v>
      </c>
      <c r="K56" s="44">
        <f>RANK(J56,J$5:J$72)</f>
        <v>52</v>
      </c>
      <c r="L56" s="44">
        <f>RANK(I56,I$5:I$72)</f>
        <v>51</v>
      </c>
      <c r="M56" s="7"/>
    </row>
    <row r="57" ht="15" customHeight="1" spans="1:13">
      <c r="A57" s="7">
        <v>53</v>
      </c>
      <c r="B57" s="39" t="s">
        <v>640</v>
      </c>
      <c r="C57" s="40">
        <v>2010630017</v>
      </c>
      <c r="D57" s="36" t="s">
        <v>17</v>
      </c>
      <c r="E57" s="36" t="s">
        <v>586</v>
      </c>
      <c r="F57" s="36" t="s">
        <v>587</v>
      </c>
      <c r="G57" s="37">
        <v>40</v>
      </c>
      <c r="H57" s="37">
        <v>0</v>
      </c>
      <c r="I57" s="37">
        <v>84.4</v>
      </c>
      <c r="J57" s="37">
        <v>77.74</v>
      </c>
      <c r="K57" s="44">
        <f>RANK(J57,J$5:J$72)</f>
        <v>53</v>
      </c>
      <c r="L57" s="44">
        <f>RANK(I57,I$5:I$72)</f>
        <v>54</v>
      </c>
      <c r="M57" s="7"/>
    </row>
    <row r="58" ht="15" customHeight="1" spans="1:13">
      <c r="A58" s="7">
        <v>54</v>
      </c>
      <c r="B58" s="36" t="s">
        <v>641</v>
      </c>
      <c r="C58" s="36">
        <v>2010630007</v>
      </c>
      <c r="D58" s="36" t="s">
        <v>17</v>
      </c>
      <c r="E58" s="36" t="s">
        <v>586</v>
      </c>
      <c r="F58" s="36" t="s">
        <v>587</v>
      </c>
      <c r="G58" s="37">
        <v>41</v>
      </c>
      <c r="H58" s="37">
        <v>2</v>
      </c>
      <c r="I58" s="37">
        <v>83.5</v>
      </c>
      <c r="J58" s="37">
        <v>77.43</v>
      </c>
      <c r="K58" s="44">
        <f>RANK(J58,J$5:J$72)</f>
        <v>54</v>
      </c>
      <c r="L58" s="44">
        <f>RANK(I58,I$5:I$72)</f>
        <v>55</v>
      </c>
      <c r="M58" s="7"/>
    </row>
    <row r="59" ht="15" customHeight="1" spans="1:13">
      <c r="A59" s="7">
        <v>55</v>
      </c>
      <c r="B59" s="36" t="s">
        <v>642</v>
      </c>
      <c r="C59" s="36">
        <v>2010630005</v>
      </c>
      <c r="D59" s="7" t="s">
        <v>17</v>
      </c>
      <c r="E59" s="7" t="s">
        <v>586</v>
      </c>
      <c r="F59" s="7" t="s">
        <v>589</v>
      </c>
      <c r="G59" s="38">
        <v>41</v>
      </c>
      <c r="H59" s="38">
        <v>0</v>
      </c>
      <c r="I59" s="38">
        <v>83.5</v>
      </c>
      <c r="J59" s="38">
        <f>(G59+H59)*0.15+I59*0.85</f>
        <v>77.125</v>
      </c>
      <c r="K59" s="44">
        <f>RANK(J59,J$5:J$72)</f>
        <v>55</v>
      </c>
      <c r="L59" s="44">
        <f>RANK(I59,I$5:I$72)</f>
        <v>55</v>
      </c>
      <c r="M59" s="7"/>
    </row>
    <row r="60" ht="15" customHeight="1" spans="1:13">
      <c r="A60" s="7">
        <v>56</v>
      </c>
      <c r="B60" s="39" t="s">
        <v>643</v>
      </c>
      <c r="C60" s="40">
        <v>2010630061</v>
      </c>
      <c r="D60" s="36" t="s">
        <v>17</v>
      </c>
      <c r="E60" s="36" t="s">
        <v>586</v>
      </c>
      <c r="F60" s="36" t="s">
        <v>587</v>
      </c>
      <c r="G60" s="37">
        <v>46</v>
      </c>
      <c r="H60" s="37">
        <v>6</v>
      </c>
      <c r="I60" s="37">
        <v>81.5</v>
      </c>
      <c r="J60" s="37">
        <v>77.075</v>
      </c>
      <c r="K60" s="44">
        <f>RANK(J60,J$5:J$72)</f>
        <v>56</v>
      </c>
      <c r="L60" s="44">
        <f>RANK(I60,I$5:I$72)</f>
        <v>59</v>
      </c>
      <c r="M60" s="7"/>
    </row>
    <row r="61" ht="15" customHeight="1" spans="1:13">
      <c r="A61" s="7">
        <v>57</v>
      </c>
      <c r="B61" s="36" t="s">
        <v>644</v>
      </c>
      <c r="C61" s="36">
        <v>2020170232</v>
      </c>
      <c r="D61" s="7" t="s">
        <v>17</v>
      </c>
      <c r="E61" s="7" t="s">
        <v>586</v>
      </c>
      <c r="F61" s="7" t="s">
        <v>589</v>
      </c>
      <c r="G61" s="37">
        <v>40</v>
      </c>
      <c r="H61" s="37">
        <v>0</v>
      </c>
      <c r="I61" s="37">
        <v>83.4</v>
      </c>
      <c r="J61" s="37">
        <v>76.89</v>
      </c>
      <c r="K61" s="44">
        <f>RANK(J61,J$5:J$72)</f>
        <v>57</v>
      </c>
      <c r="L61" s="44">
        <f>RANK(I61,I$5:I$72)</f>
        <v>57</v>
      </c>
      <c r="M61" s="7"/>
    </row>
    <row r="62" ht="15" customHeight="1" spans="1:13">
      <c r="A62" s="7">
        <v>58</v>
      </c>
      <c r="B62" s="36" t="s">
        <v>645</v>
      </c>
      <c r="C62" s="36">
        <v>2010630064</v>
      </c>
      <c r="D62" s="36" t="s">
        <v>17</v>
      </c>
      <c r="E62" s="36" t="s">
        <v>586</v>
      </c>
      <c r="F62" s="36" t="s">
        <v>587</v>
      </c>
      <c r="G62" s="37">
        <v>41</v>
      </c>
      <c r="H62" s="37">
        <v>2</v>
      </c>
      <c r="I62" s="37">
        <v>82.8</v>
      </c>
      <c r="J62" s="37">
        <v>76.83</v>
      </c>
      <c r="K62" s="44">
        <f>RANK(J62,J$5:J$72)</f>
        <v>58</v>
      </c>
      <c r="L62" s="44">
        <f>RANK(I62,I$5:I$72)</f>
        <v>58</v>
      </c>
      <c r="M62" s="7"/>
    </row>
    <row r="63" ht="15" customHeight="1" spans="1:13">
      <c r="A63" s="7">
        <v>59</v>
      </c>
      <c r="B63" s="36" t="s">
        <v>646</v>
      </c>
      <c r="C63" s="36">
        <v>2010630014</v>
      </c>
      <c r="D63" s="36" t="s">
        <v>17</v>
      </c>
      <c r="E63" s="36" t="s">
        <v>586</v>
      </c>
      <c r="F63" s="36" t="s">
        <v>587</v>
      </c>
      <c r="G63" s="37">
        <v>42</v>
      </c>
      <c r="H63" s="37">
        <v>2</v>
      </c>
      <c r="I63" s="37">
        <v>81.4</v>
      </c>
      <c r="J63" s="37">
        <v>75.79</v>
      </c>
      <c r="K63" s="44">
        <f>RANK(J63,J$5:J$72)</f>
        <v>59</v>
      </c>
      <c r="L63" s="44">
        <f>RANK(I63,I$5:I$72)</f>
        <v>60</v>
      </c>
      <c r="M63" s="7"/>
    </row>
    <row r="64" ht="15" customHeight="1" spans="1:13">
      <c r="A64" s="7">
        <v>60</v>
      </c>
      <c r="B64" s="36" t="s">
        <v>647</v>
      </c>
      <c r="C64" s="36">
        <v>2010630038</v>
      </c>
      <c r="D64" s="7" t="s">
        <v>17</v>
      </c>
      <c r="E64" s="7" t="s">
        <v>586</v>
      </c>
      <c r="F64" s="7" t="s">
        <v>589</v>
      </c>
      <c r="G64" s="38">
        <v>0</v>
      </c>
      <c r="H64" s="38">
        <v>0</v>
      </c>
      <c r="I64" s="46">
        <v>88.9</v>
      </c>
      <c r="J64" s="37">
        <f>(G64+H64)*0.15+I64*0.85</f>
        <v>75.565</v>
      </c>
      <c r="K64" s="44">
        <f>RANK(J64,J$5:J$72)</f>
        <v>60</v>
      </c>
      <c r="L64" s="44">
        <f>RANK(I64,I$5:I$72)</f>
        <v>23</v>
      </c>
      <c r="M64" s="7"/>
    </row>
    <row r="65" ht="15" customHeight="1" spans="1:13">
      <c r="A65" s="7">
        <v>61</v>
      </c>
      <c r="B65" s="36" t="s">
        <v>648</v>
      </c>
      <c r="C65" s="36">
        <v>2010610143</v>
      </c>
      <c r="D65" s="7" t="s">
        <v>17</v>
      </c>
      <c r="E65" s="7" t="s">
        <v>586</v>
      </c>
      <c r="F65" s="7" t="s">
        <v>589</v>
      </c>
      <c r="G65" s="37">
        <v>40</v>
      </c>
      <c r="H65" s="37">
        <v>0</v>
      </c>
      <c r="I65" s="45">
        <v>81.4</v>
      </c>
      <c r="J65" s="37">
        <v>75.19</v>
      </c>
      <c r="K65" s="44">
        <f>RANK(J65,J$5:J$72)</f>
        <v>61</v>
      </c>
      <c r="L65" s="44">
        <f>RANK(I65,I$5:I$72)</f>
        <v>60</v>
      </c>
      <c r="M65" s="7"/>
    </row>
    <row r="66" ht="15" customHeight="1" spans="1:13">
      <c r="A66" s="7">
        <v>62</v>
      </c>
      <c r="B66" s="36" t="s">
        <v>649</v>
      </c>
      <c r="C66" s="36">
        <v>2010840002</v>
      </c>
      <c r="D66" s="36" t="s">
        <v>17</v>
      </c>
      <c r="E66" s="36" t="s">
        <v>586</v>
      </c>
      <c r="F66" s="36" t="s">
        <v>587</v>
      </c>
      <c r="G66" s="37">
        <v>41</v>
      </c>
      <c r="H66" s="37">
        <v>0.1</v>
      </c>
      <c r="I66" s="37">
        <v>80.9</v>
      </c>
      <c r="J66" s="37">
        <v>74.93</v>
      </c>
      <c r="K66" s="44">
        <f>RANK(J66,J$5:J$72)</f>
        <v>62</v>
      </c>
      <c r="L66" s="44">
        <f>RANK(I66,I$5:I$72)</f>
        <v>62</v>
      </c>
      <c r="M66" s="7"/>
    </row>
    <row r="67" ht="15" customHeight="1" spans="1:13">
      <c r="A67" s="7">
        <v>63</v>
      </c>
      <c r="B67" s="36" t="s">
        <v>650</v>
      </c>
      <c r="C67" s="36">
        <v>2010630050</v>
      </c>
      <c r="D67" s="7" t="s">
        <v>17</v>
      </c>
      <c r="E67" s="7" t="s">
        <v>586</v>
      </c>
      <c r="F67" s="7" t="s">
        <v>589</v>
      </c>
      <c r="G67" s="38">
        <v>34</v>
      </c>
      <c r="H67" s="38">
        <v>3</v>
      </c>
      <c r="I67" s="38">
        <v>80.9</v>
      </c>
      <c r="J67" s="38">
        <v>74.32</v>
      </c>
      <c r="K67" s="44">
        <f>RANK(J67,J$5:J$72)</f>
        <v>63</v>
      </c>
      <c r="L67" s="44">
        <f>RANK(I67,I$5:I$72)</f>
        <v>62</v>
      </c>
      <c r="M67" s="7"/>
    </row>
    <row r="68" ht="15" customHeight="1" spans="1:13">
      <c r="A68" s="7">
        <v>64</v>
      </c>
      <c r="B68" s="36" t="s">
        <v>651</v>
      </c>
      <c r="C68" s="36">
        <v>2010630058</v>
      </c>
      <c r="D68" s="36" t="s">
        <v>17</v>
      </c>
      <c r="E68" s="36" t="s">
        <v>586</v>
      </c>
      <c r="F68" s="36" t="s">
        <v>587</v>
      </c>
      <c r="G68" s="37">
        <v>38</v>
      </c>
      <c r="H68" s="37">
        <v>1.4</v>
      </c>
      <c r="I68" s="37">
        <v>80.4</v>
      </c>
      <c r="J68" s="37">
        <v>74.25</v>
      </c>
      <c r="K68" s="44">
        <f>RANK(J68,J$5:J$72)</f>
        <v>64</v>
      </c>
      <c r="L68" s="44">
        <f>RANK(I68,I$5:I$72)</f>
        <v>64</v>
      </c>
      <c r="M68" s="7"/>
    </row>
    <row r="69" ht="15" customHeight="1" spans="1:13">
      <c r="A69" s="7">
        <v>65</v>
      </c>
      <c r="B69" s="36" t="s">
        <v>652</v>
      </c>
      <c r="C69" s="36">
        <v>2020170237</v>
      </c>
      <c r="D69" s="36" t="s">
        <v>17</v>
      </c>
      <c r="E69" s="36" t="s">
        <v>586</v>
      </c>
      <c r="F69" s="36" t="s">
        <v>587</v>
      </c>
      <c r="G69" s="45">
        <v>40</v>
      </c>
      <c r="H69" s="37">
        <v>0</v>
      </c>
      <c r="I69" s="37">
        <v>79.1</v>
      </c>
      <c r="J69" s="37">
        <v>73.235</v>
      </c>
      <c r="K69" s="44">
        <f>RANK(J69,J$5:J$72)</f>
        <v>65</v>
      </c>
      <c r="L69" s="44">
        <f>RANK(I69,I$5:I$72)</f>
        <v>65</v>
      </c>
      <c r="M69" s="7"/>
    </row>
    <row r="70" ht="15" customHeight="1" spans="1:13">
      <c r="A70" s="7">
        <v>66</v>
      </c>
      <c r="B70" s="36" t="s">
        <v>653</v>
      </c>
      <c r="C70" s="36">
        <v>2010630063</v>
      </c>
      <c r="D70" s="36" t="s">
        <v>17</v>
      </c>
      <c r="E70" s="36" t="s">
        <v>586</v>
      </c>
      <c r="F70" s="36" t="s">
        <v>587</v>
      </c>
      <c r="G70" s="37">
        <v>33</v>
      </c>
      <c r="H70" s="37">
        <v>0</v>
      </c>
      <c r="I70" s="37">
        <v>78.9</v>
      </c>
      <c r="J70" s="37">
        <v>72.015</v>
      </c>
      <c r="K70" s="44">
        <f>RANK(J70,J$5:J$72)</f>
        <v>66</v>
      </c>
      <c r="L70" s="44">
        <f>RANK(I70,I$5:I$72)</f>
        <v>66</v>
      </c>
      <c r="M70" s="7"/>
    </row>
    <row r="71" ht="15" customHeight="1" spans="1:13">
      <c r="A71" s="7">
        <v>67</v>
      </c>
      <c r="B71" s="36" t="s">
        <v>654</v>
      </c>
      <c r="C71" s="36">
        <v>2010630059</v>
      </c>
      <c r="D71" s="7" t="s">
        <v>17</v>
      </c>
      <c r="E71" s="7" t="s">
        <v>586</v>
      </c>
      <c r="F71" s="7" t="s">
        <v>589</v>
      </c>
      <c r="G71" s="38">
        <v>34</v>
      </c>
      <c r="H71" s="38">
        <v>3.5</v>
      </c>
      <c r="I71" s="38">
        <v>77.8</v>
      </c>
      <c r="J71" s="38">
        <v>71.76</v>
      </c>
      <c r="K71" s="44">
        <f>RANK(J71,J$5:J$72)</f>
        <v>67</v>
      </c>
      <c r="L71" s="44">
        <f>RANK(I71,I$5:I$72)</f>
        <v>67</v>
      </c>
      <c r="M71" s="7"/>
    </row>
    <row r="72" ht="15" customHeight="1" spans="1:13">
      <c r="A72" s="7">
        <v>68</v>
      </c>
      <c r="B72" s="36" t="s">
        <v>655</v>
      </c>
      <c r="C72" s="36">
        <v>2010630057</v>
      </c>
      <c r="D72" s="36" t="s">
        <v>17</v>
      </c>
      <c r="E72" s="36" t="s">
        <v>586</v>
      </c>
      <c r="F72" s="36" t="s">
        <v>587</v>
      </c>
      <c r="G72" s="37">
        <v>34</v>
      </c>
      <c r="H72" s="37">
        <v>0</v>
      </c>
      <c r="I72" s="37">
        <v>62.5</v>
      </c>
      <c r="J72" s="37">
        <v>58.225</v>
      </c>
      <c r="K72" s="44">
        <f>RANK(J72,J$5:J$72)</f>
        <v>68</v>
      </c>
      <c r="L72" s="44">
        <f>RANK(I72,I$5:I$72)</f>
        <v>68</v>
      </c>
      <c r="M72" s="7"/>
    </row>
    <row r="73" ht="15" customHeight="1" spans="1:13">
      <c r="A73"/>
      <c r="B73"/>
      <c r="C73"/>
      <c r="D73"/>
      <c r="E73"/>
      <c r="F73"/>
      <c r="G73"/>
      <c r="H73"/>
      <c r="I73"/>
      <c r="J73"/>
      <c r="K73"/>
      <c r="L73"/>
      <c r="M73" s="7"/>
    </row>
    <row r="74" ht="15" customHeight="1" spans="1:13">
      <c r="A74"/>
      <c r="B74"/>
      <c r="C74"/>
      <c r="D74"/>
      <c r="E74"/>
      <c r="F74"/>
      <c r="G74"/>
      <c r="H74"/>
      <c r="I74"/>
      <c r="J74"/>
      <c r="K74"/>
      <c r="L74"/>
      <c r="M74" s="7"/>
    </row>
    <row r="75" spans="13:13">
      <c r="M75" s="7"/>
    </row>
    <row r="76" spans="13:13">
      <c r="M76" s="7"/>
    </row>
    <row r="77" spans="13:13">
      <c r="M77" s="7"/>
    </row>
    <row r="78" spans="13:13">
      <c r="M78" s="7"/>
    </row>
    <row r="79" spans="13:13">
      <c r="M79" s="7"/>
    </row>
    <row r="80" spans="13:13">
      <c r="M80" s="7"/>
    </row>
    <row r="81" spans="13:13">
      <c r="M81" s="7"/>
    </row>
    <row r="82" spans="13:13">
      <c r="M82" s="7"/>
    </row>
    <row r="83" spans="13:13">
      <c r="M83" s="7"/>
    </row>
    <row r="84" spans="13:13">
      <c r="M84" s="7"/>
    </row>
    <row r="85" spans="13:13">
      <c r="M85" s="7"/>
    </row>
    <row r="86" spans="13:13">
      <c r="M86" s="7"/>
    </row>
    <row r="87" spans="13:13">
      <c r="M87" s="7"/>
    </row>
    <row r="88" spans="13:13">
      <c r="M88" s="7"/>
    </row>
    <row r="89" spans="13:13">
      <c r="M89" s="7"/>
    </row>
    <row r="90" spans="13:13">
      <c r="M90" s="7"/>
    </row>
    <row r="91" spans="13:13">
      <c r="M91" s="7"/>
    </row>
    <row r="92" spans="13:13">
      <c r="M92" s="7"/>
    </row>
    <row r="93" spans="13:13">
      <c r="M93" s="7"/>
    </row>
    <row r="94" spans="13:13">
      <c r="M94" s="7"/>
    </row>
    <row r="95" spans="13:13">
      <c r="M95" s="7"/>
    </row>
    <row r="96" spans="13:13">
      <c r="M96" s="7"/>
    </row>
    <row r="97" spans="13:13">
      <c r="M97" s="7"/>
    </row>
    <row r="98" spans="13:13">
      <c r="M98" s="7"/>
    </row>
    <row r="99" spans="13:13">
      <c r="M99" s="7"/>
    </row>
    <row r="100" spans="13:13">
      <c r="M100" s="7"/>
    </row>
    <row r="101" spans="13:13">
      <c r="M101" s="7"/>
    </row>
    <row r="102" spans="13:13">
      <c r="M102" s="7"/>
    </row>
    <row r="103" spans="13:13">
      <c r="M103" s="7"/>
    </row>
    <row r="104" spans="13:13">
      <c r="M104" s="7"/>
    </row>
    <row r="105" spans="13:13">
      <c r="M105" s="7"/>
    </row>
    <row r="106" spans="13:13">
      <c r="M106" s="7"/>
    </row>
    <row r="107" spans="13:13">
      <c r="M107" s="7"/>
    </row>
    <row r="108" spans="13:13">
      <c r="M108" s="7"/>
    </row>
    <row r="109" spans="13:13">
      <c r="M109" s="7"/>
    </row>
    <row r="110" spans="13:13">
      <c r="M110" s="7"/>
    </row>
    <row r="111" spans="13:13">
      <c r="M111" s="7"/>
    </row>
    <row r="112" spans="13:13">
      <c r="M112" s="7"/>
    </row>
    <row r="113" spans="13:13">
      <c r="M113" s="7"/>
    </row>
    <row r="114" spans="13:13">
      <c r="M114" s="7"/>
    </row>
    <row r="115" spans="13:13">
      <c r="M115" s="7"/>
    </row>
    <row r="116" spans="13:13">
      <c r="M116" s="7"/>
    </row>
    <row r="117" spans="13:13">
      <c r="M117" s="7"/>
    </row>
    <row r="118" spans="13:13">
      <c r="M118" s="7"/>
    </row>
    <row r="119" spans="13:13">
      <c r="M119" s="7"/>
    </row>
    <row r="120" spans="13:13">
      <c r="M120" s="7"/>
    </row>
    <row r="121" spans="13:13">
      <c r="M121" s="7"/>
    </row>
    <row r="122" spans="13:13">
      <c r="M122" s="7"/>
    </row>
    <row r="123" spans="13:13">
      <c r="M123" s="7"/>
    </row>
    <row r="124" spans="13:13">
      <c r="M124" s="7"/>
    </row>
    <row r="125" spans="13:13">
      <c r="M125" s="7"/>
    </row>
    <row r="126" spans="13:13">
      <c r="M126" s="7"/>
    </row>
    <row r="127" spans="13:13">
      <c r="M127" s="7"/>
    </row>
    <row r="128" spans="13:13">
      <c r="M128" s="7"/>
    </row>
    <row r="129" spans="13:13">
      <c r="M129" s="7"/>
    </row>
    <row r="130" spans="13:13">
      <c r="M130" s="7"/>
    </row>
    <row r="131" spans="13:13">
      <c r="M131" s="7"/>
    </row>
    <row r="132" spans="13:13">
      <c r="M132" s="7"/>
    </row>
    <row r="133" spans="13:13">
      <c r="M133" s="7"/>
    </row>
    <row r="134" spans="13:13">
      <c r="M134" s="7"/>
    </row>
    <row r="135" spans="13:13">
      <c r="M135" s="7"/>
    </row>
    <row r="136" spans="13:13">
      <c r="M136" s="7"/>
    </row>
    <row r="137" spans="13:13">
      <c r="M137" s="7"/>
    </row>
    <row r="138" spans="13:13">
      <c r="M138" s="7"/>
    </row>
    <row r="139" spans="13:13">
      <c r="M139" s="7"/>
    </row>
    <row r="140" spans="13:13">
      <c r="M140" s="7"/>
    </row>
    <row r="141" spans="13:13">
      <c r="M141" s="7"/>
    </row>
    <row r="142" spans="13:13">
      <c r="M142" s="7"/>
    </row>
    <row r="143" spans="13:13">
      <c r="M143" s="7"/>
    </row>
    <row r="144" spans="13:13">
      <c r="M144" s="7"/>
    </row>
    <row r="145" spans="13:13">
      <c r="M145" s="7"/>
    </row>
    <row r="146" spans="13:13">
      <c r="M146" s="7"/>
    </row>
    <row r="147" spans="13:13">
      <c r="M147" s="7"/>
    </row>
    <row r="148" spans="13:13">
      <c r="M148" s="7"/>
    </row>
    <row r="149" spans="13:13">
      <c r="M149" s="7"/>
    </row>
    <row r="150" spans="13:13">
      <c r="M150" s="7"/>
    </row>
    <row r="151" spans="13:13">
      <c r="M151" s="7"/>
    </row>
    <row r="152" spans="13:13">
      <c r="M152" s="7"/>
    </row>
    <row r="153" spans="13:13">
      <c r="M153" s="7"/>
    </row>
    <row r="154" spans="13:13">
      <c r="M154" s="7"/>
    </row>
    <row r="155" spans="13:13">
      <c r="M155" s="7"/>
    </row>
    <row r="156" spans="13:13">
      <c r="M156" s="7"/>
    </row>
    <row r="157" spans="13:13">
      <c r="M157" s="7"/>
    </row>
    <row r="158" spans="13:13">
      <c r="M158" s="7"/>
    </row>
    <row r="159" spans="13:13">
      <c r="M159" s="7"/>
    </row>
    <row r="160" spans="13:13">
      <c r="M160" s="7"/>
    </row>
    <row r="161" spans="13:13">
      <c r="M161" s="7"/>
    </row>
    <row r="162" spans="13:13">
      <c r="M162" s="7"/>
    </row>
    <row r="163" spans="13:13">
      <c r="M163" s="7"/>
    </row>
    <row r="164" spans="13:13">
      <c r="M164" s="7"/>
    </row>
    <row r="165" spans="13:13">
      <c r="M165" s="7"/>
    </row>
    <row r="166" spans="13:13">
      <c r="M166" s="7"/>
    </row>
    <row r="167" spans="13:13">
      <c r="M167" s="7"/>
    </row>
    <row r="168" spans="13:13">
      <c r="M168" s="7"/>
    </row>
    <row r="169" spans="13:13">
      <c r="M169" s="7"/>
    </row>
    <row r="170" spans="13:13">
      <c r="M170" s="7"/>
    </row>
    <row r="171" spans="13:13">
      <c r="M171" s="7"/>
    </row>
    <row r="172" spans="13:13">
      <c r="M172" s="7"/>
    </row>
    <row r="173" spans="13:13">
      <c r="M173" s="7"/>
    </row>
    <row r="174" spans="13:13">
      <c r="M174" s="7"/>
    </row>
    <row r="175" spans="13:13">
      <c r="M175" s="7"/>
    </row>
    <row r="176" spans="13:13">
      <c r="M176" s="7"/>
    </row>
    <row r="177" spans="13:13">
      <c r="M177" s="7"/>
    </row>
    <row r="178" spans="13:13">
      <c r="M178" s="7"/>
    </row>
    <row r="179" spans="13:13">
      <c r="M179" s="7"/>
    </row>
    <row r="180" spans="13:13">
      <c r="M180" s="7"/>
    </row>
    <row r="181" spans="13:13">
      <c r="M181" s="7"/>
    </row>
    <row r="182" spans="13:13">
      <c r="M182" s="7"/>
    </row>
    <row r="183" spans="13:13">
      <c r="M183" s="7"/>
    </row>
    <row r="184" spans="13:13">
      <c r="M184" s="7"/>
    </row>
    <row r="185" spans="13:13">
      <c r="M185" s="7"/>
    </row>
    <row r="186" spans="13:13">
      <c r="M186" s="7"/>
    </row>
    <row r="187" spans="13:13">
      <c r="M187" s="7"/>
    </row>
    <row r="188" spans="13:13">
      <c r="M188" s="7"/>
    </row>
    <row r="189" spans="13:13">
      <c r="M189" s="7"/>
    </row>
    <row r="190" spans="13:13">
      <c r="M190" s="7"/>
    </row>
    <row r="191" spans="13:13">
      <c r="M191" s="7"/>
    </row>
    <row r="192" spans="13:13">
      <c r="M192" s="7"/>
    </row>
    <row r="193" spans="13:13">
      <c r="M193" s="7"/>
    </row>
    <row r="194" spans="13:13">
      <c r="M194" s="7"/>
    </row>
    <row r="195" spans="13:13">
      <c r="M195" s="7"/>
    </row>
    <row r="196" spans="13:13">
      <c r="M196" s="7"/>
    </row>
    <row r="197" spans="13:13">
      <c r="M197" s="7"/>
    </row>
    <row r="198" spans="13:13">
      <c r="M198" s="7"/>
    </row>
    <row r="199" spans="13:13">
      <c r="M199" s="7"/>
    </row>
    <row r="200" spans="13:13">
      <c r="M200" s="7"/>
    </row>
    <row r="201" spans="13:13">
      <c r="M201" s="7"/>
    </row>
    <row r="202" spans="13:13">
      <c r="M202" s="7"/>
    </row>
    <row r="203" spans="13:13">
      <c r="M203" s="7"/>
    </row>
    <row r="204" spans="13:13">
      <c r="M204" s="7"/>
    </row>
    <row r="205" spans="13:13">
      <c r="M205" s="7"/>
    </row>
    <row r="206" spans="13:13">
      <c r="M206" s="7"/>
    </row>
    <row r="207" spans="13:13">
      <c r="M207" s="7"/>
    </row>
    <row r="208" spans="13:13">
      <c r="M208" s="7"/>
    </row>
    <row r="209" spans="13:13">
      <c r="M209" s="7"/>
    </row>
    <row r="210" spans="13:13">
      <c r="M210" s="7"/>
    </row>
    <row r="211" spans="13:13">
      <c r="M211" s="7"/>
    </row>
    <row r="212" spans="13:13">
      <c r="M212" s="7"/>
    </row>
    <row r="213" spans="13:13">
      <c r="M213" s="7"/>
    </row>
    <row r="214" spans="13:13">
      <c r="M214" s="7"/>
    </row>
    <row r="215" spans="13:13">
      <c r="M215" s="7"/>
    </row>
    <row r="216" spans="13:13">
      <c r="M216" s="7"/>
    </row>
    <row r="217" spans="13:13">
      <c r="M217" s="7"/>
    </row>
    <row r="218" spans="13:13">
      <c r="M218" s="7"/>
    </row>
    <row r="219" spans="13:13">
      <c r="M219" s="7"/>
    </row>
    <row r="220" spans="13:13">
      <c r="M220" s="7"/>
    </row>
    <row r="221" spans="13:13">
      <c r="M221" s="7"/>
    </row>
    <row r="222" spans="13:13">
      <c r="M222" s="7"/>
    </row>
    <row r="223" spans="13:13">
      <c r="M223" s="7"/>
    </row>
    <row r="224" spans="13:13">
      <c r="M224" s="7"/>
    </row>
    <row r="225" spans="13:13">
      <c r="M225" s="7"/>
    </row>
    <row r="226" spans="13:13">
      <c r="M226" s="7"/>
    </row>
    <row r="227" spans="13:13">
      <c r="M227" s="7"/>
    </row>
    <row r="228" spans="13:13">
      <c r="M228" s="7"/>
    </row>
    <row r="229" spans="13:13">
      <c r="M229" s="7"/>
    </row>
    <row r="230" spans="13:13">
      <c r="M230" s="7"/>
    </row>
    <row r="231" spans="13:13">
      <c r="M231" s="7"/>
    </row>
    <row r="232" spans="13:13">
      <c r="M232" s="7"/>
    </row>
    <row r="233" spans="13:13">
      <c r="M233" s="7"/>
    </row>
    <row r="234" spans="13:13">
      <c r="M234" s="7"/>
    </row>
    <row r="235" spans="13:13">
      <c r="M235" s="7"/>
    </row>
    <row r="236" spans="13:13">
      <c r="M236" s="7"/>
    </row>
    <row r="237" spans="13:13">
      <c r="M237" s="7"/>
    </row>
    <row r="238" spans="13:13">
      <c r="M238" s="7"/>
    </row>
    <row r="239" spans="13:13">
      <c r="M239" s="7"/>
    </row>
    <row r="240" spans="13:13">
      <c r="M240" s="7"/>
    </row>
    <row r="241" spans="13:13">
      <c r="M241" s="7"/>
    </row>
    <row r="242" spans="13:13">
      <c r="M242" s="7"/>
    </row>
    <row r="243" spans="13:13">
      <c r="M243" s="7"/>
    </row>
    <row r="244" spans="13:13">
      <c r="M244" s="7"/>
    </row>
    <row r="245" spans="13:13">
      <c r="M245" s="7"/>
    </row>
    <row r="246" spans="13:13">
      <c r="M246" s="7"/>
    </row>
    <row r="247" spans="13:13">
      <c r="M247" s="7"/>
    </row>
    <row r="248" spans="13:13">
      <c r="M248" s="7"/>
    </row>
    <row r="249" spans="13:13">
      <c r="M249" s="7"/>
    </row>
    <row r="250" spans="13:13">
      <c r="M250" s="7"/>
    </row>
    <row r="251" spans="13:13">
      <c r="M251" s="7"/>
    </row>
    <row r="252" spans="13:13">
      <c r="M252" s="7"/>
    </row>
    <row r="253" spans="13:13">
      <c r="M253" s="7"/>
    </row>
    <row r="254" spans="13:13">
      <c r="M254" s="7"/>
    </row>
    <row r="255" spans="13:13">
      <c r="M255" s="7"/>
    </row>
    <row r="256" spans="13:13">
      <c r="M256" s="7"/>
    </row>
    <row r="257" spans="13:13">
      <c r="M257" s="7"/>
    </row>
    <row r="258" spans="13:13">
      <c r="M258" s="7"/>
    </row>
    <row r="259" spans="13:13">
      <c r="M259" s="7"/>
    </row>
    <row r="260" spans="13:13">
      <c r="M260" s="7"/>
    </row>
    <row r="261" spans="13:13">
      <c r="M261" s="7"/>
    </row>
    <row r="262" spans="13:13">
      <c r="M262" s="7"/>
    </row>
    <row r="263" spans="13:13">
      <c r="M263" s="7"/>
    </row>
    <row r="264" spans="13:13">
      <c r="M264" s="7"/>
    </row>
    <row r="265" spans="13:13">
      <c r="M265" s="7"/>
    </row>
    <row r="266" spans="13:13">
      <c r="M266" s="7"/>
    </row>
    <row r="267" spans="13:13">
      <c r="M267" s="7"/>
    </row>
    <row r="268" spans="13:13">
      <c r="M268" s="7"/>
    </row>
    <row r="269" spans="13:13">
      <c r="M269" s="7"/>
    </row>
    <row r="270" spans="13:13">
      <c r="M270" s="7"/>
    </row>
    <row r="271" spans="13:13">
      <c r="M271" s="7"/>
    </row>
    <row r="272" spans="13:13">
      <c r="M272" s="7"/>
    </row>
    <row r="273" spans="13:13">
      <c r="M273" s="7"/>
    </row>
    <row r="274" spans="13:13">
      <c r="M274" s="7"/>
    </row>
    <row r="275" spans="13:13">
      <c r="M275" s="7"/>
    </row>
    <row r="276" spans="13:13">
      <c r="M276" s="7"/>
    </row>
    <row r="277" spans="13:13">
      <c r="M277" s="7"/>
    </row>
    <row r="278" spans="13:13">
      <c r="M278" s="7"/>
    </row>
    <row r="279" spans="13:13">
      <c r="M279" s="7"/>
    </row>
    <row r="280" spans="13:13">
      <c r="M280" s="7"/>
    </row>
    <row r="281" spans="13:13">
      <c r="M281" s="7"/>
    </row>
    <row r="282" spans="13:13">
      <c r="M282" s="7"/>
    </row>
    <row r="283" spans="13:13">
      <c r="M283" s="7"/>
    </row>
    <row r="284" spans="13:13">
      <c r="M284" s="7"/>
    </row>
    <row r="285" spans="13:13">
      <c r="M285" s="7"/>
    </row>
    <row r="286" spans="13:13">
      <c r="M286" s="7"/>
    </row>
    <row r="287" spans="13:13">
      <c r="M287" s="7"/>
    </row>
    <row r="288" spans="13:13">
      <c r="M288" s="7"/>
    </row>
    <row r="289" spans="13:13">
      <c r="M289" s="7"/>
    </row>
    <row r="290" spans="13:13">
      <c r="M290" s="7"/>
    </row>
    <row r="291" spans="13:13">
      <c r="M291" s="7"/>
    </row>
    <row r="292" spans="13:13">
      <c r="M292" s="7"/>
    </row>
    <row r="293" spans="13:13">
      <c r="M293" s="7"/>
    </row>
    <row r="294" spans="13:13">
      <c r="M294" s="7"/>
    </row>
    <row r="295" spans="13:13">
      <c r="M295" s="7"/>
    </row>
    <row r="296" spans="13:13">
      <c r="M296" s="7"/>
    </row>
    <row r="297" spans="13:13">
      <c r="M297" s="7"/>
    </row>
    <row r="298" spans="13:13">
      <c r="M298" s="7"/>
    </row>
    <row r="299" spans="13:13">
      <c r="M299" s="7"/>
    </row>
    <row r="300" spans="13:13">
      <c r="M300" s="7"/>
    </row>
    <row r="301" spans="13:13">
      <c r="M301" s="7"/>
    </row>
    <row r="302" spans="13:13">
      <c r="M302" s="7"/>
    </row>
    <row r="303" spans="13:13">
      <c r="M303" s="7"/>
    </row>
    <row r="304" spans="13:13">
      <c r="M304" s="7"/>
    </row>
    <row r="305" spans="13:13">
      <c r="M305" s="7"/>
    </row>
    <row r="306" spans="13:13">
      <c r="M306" s="7"/>
    </row>
    <row r="307" spans="13:13">
      <c r="M307" s="7"/>
    </row>
    <row r="308" spans="13:13">
      <c r="M308" s="7"/>
    </row>
    <row r="309" spans="13:13">
      <c r="M309" s="7"/>
    </row>
    <row r="310" spans="13:13">
      <c r="M310" s="7"/>
    </row>
    <row r="311" spans="13:13">
      <c r="M311" s="7"/>
    </row>
    <row r="312" spans="13:13">
      <c r="M312" s="7"/>
    </row>
    <row r="313" spans="13:13">
      <c r="M313" s="7"/>
    </row>
    <row r="314" spans="13:13">
      <c r="M314" s="7"/>
    </row>
    <row r="315" spans="13:13">
      <c r="M315" s="7"/>
    </row>
    <row r="316" spans="13:13">
      <c r="M316" s="7"/>
    </row>
    <row r="317" spans="13:13">
      <c r="M317" s="7"/>
    </row>
    <row r="318" spans="13:13">
      <c r="M318" s="7"/>
    </row>
    <row r="319" spans="13:13">
      <c r="M319" s="7"/>
    </row>
    <row r="320" spans="13:13">
      <c r="M320" s="7"/>
    </row>
    <row r="321" spans="13:13">
      <c r="M321" s="7"/>
    </row>
    <row r="322" spans="13:13">
      <c r="M322" s="7"/>
    </row>
    <row r="323" spans="13:13">
      <c r="M323" s="7"/>
    </row>
    <row r="324" spans="13:13">
      <c r="M324" s="7"/>
    </row>
    <row r="325" spans="13:13">
      <c r="M325" s="7"/>
    </row>
    <row r="326" spans="13:13">
      <c r="M326" s="7"/>
    </row>
    <row r="327" spans="13:13">
      <c r="M327" s="47"/>
    </row>
    <row r="328" spans="13:13">
      <c r="M328"/>
    </row>
    <row r="329" spans="13:13">
      <c r="M329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8"/>
  <sheetViews>
    <sheetView zoomScale="80" zoomScaleNormal="80" zoomScaleSheetLayoutView="60" workbookViewId="0">
      <selection activeCell="A1" sqref="$A1:$XFD1048576"/>
    </sheetView>
  </sheetViews>
  <sheetFormatPr defaultColWidth="10" defaultRowHeight="15.6"/>
  <cols>
    <col min="1" max="1" width="5.77777777777778" style="1" customWidth="1"/>
    <col min="2" max="2" width="18.7777777777778" style="1" customWidth="1"/>
    <col min="3" max="3" width="18.7777777777778" style="18" customWidth="1"/>
    <col min="4" max="6" width="18.7777777777778" style="1" customWidth="1"/>
    <col min="7" max="12" width="18.7777777777778" style="19" customWidth="1"/>
    <col min="13" max="13" width="18.7777777777778" style="1" customWidth="1"/>
    <col min="15" max="16384" width="10" style="1"/>
  </cols>
  <sheetData>
    <row r="1" s="1" customFormat="1" ht="15" customHeight="1" spans="1:13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32"/>
    </row>
    <row r="2" s="1" customFormat="1" ht="25" customHeight="1" spans="1:13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33"/>
    </row>
    <row r="3" s="2" customFormat="1" ht="30" customHeight="1" spans="1:13">
      <c r="A3" s="20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32"/>
    </row>
    <row r="4" s="3" customFormat="1" ht="40" customHeight="1" spans="1:13">
      <c r="A4" s="10" t="s">
        <v>3</v>
      </c>
      <c r="B4" s="10" t="s">
        <v>4</v>
      </c>
      <c r="C4" s="24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34" t="s">
        <v>13</v>
      </c>
      <c r="L4" s="34" t="s">
        <v>14</v>
      </c>
      <c r="M4" s="10" t="s">
        <v>15</v>
      </c>
    </row>
    <row r="5" ht="15" customHeight="1" spans="1:13">
      <c r="A5" s="7">
        <v>1</v>
      </c>
      <c r="B5" s="25" t="s">
        <v>656</v>
      </c>
      <c r="C5" s="26">
        <v>2010618042</v>
      </c>
      <c r="D5" s="27" t="s">
        <v>17</v>
      </c>
      <c r="E5" s="27" t="s">
        <v>18</v>
      </c>
      <c r="F5" s="27" t="s">
        <v>657</v>
      </c>
      <c r="G5" s="28">
        <v>49.5</v>
      </c>
      <c r="H5" s="28">
        <v>6.4</v>
      </c>
      <c r="I5" s="28">
        <v>91.5</v>
      </c>
      <c r="J5" s="13">
        <f t="shared" ref="J5:J68" si="0">(G5+H5)*15%+I5*85%</f>
        <v>86.16</v>
      </c>
      <c r="K5" s="17">
        <f>RANK(J5,$J$5:$J42)</f>
        <v>1</v>
      </c>
      <c r="L5" s="17">
        <f>RANK(I5,$I$5:$I42)</f>
        <v>1</v>
      </c>
      <c r="M5" s="7"/>
    </row>
    <row r="6" ht="15" customHeight="1" spans="1:13">
      <c r="A6" s="7">
        <v>2</v>
      </c>
      <c r="B6" s="27" t="s">
        <v>658</v>
      </c>
      <c r="C6" s="26">
        <v>2010618073</v>
      </c>
      <c r="D6" s="14" t="s">
        <v>17</v>
      </c>
      <c r="E6" s="14" t="s">
        <v>18</v>
      </c>
      <c r="F6" s="27" t="s">
        <v>657</v>
      </c>
      <c r="G6" s="28">
        <v>50.5</v>
      </c>
      <c r="H6" s="28">
        <v>5</v>
      </c>
      <c r="I6" s="28">
        <v>90.4</v>
      </c>
      <c r="J6" s="13">
        <f t="shared" si="0"/>
        <v>85.165</v>
      </c>
      <c r="K6" s="17">
        <f>RANK(J6,$J$5:$J43)</f>
        <v>2</v>
      </c>
      <c r="L6" s="17">
        <f>RANK(I6,$I$5:$I43)</f>
        <v>2</v>
      </c>
      <c r="M6" s="7"/>
    </row>
    <row r="7" ht="15" customHeight="1" spans="1:13">
      <c r="A7" s="7">
        <v>3</v>
      </c>
      <c r="B7" s="27" t="s">
        <v>659</v>
      </c>
      <c r="C7" s="26">
        <v>2010628002</v>
      </c>
      <c r="D7" s="14" t="s">
        <v>17</v>
      </c>
      <c r="E7" s="14" t="s">
        <v>18</v>
      </c>
      <c r="F7" s="27" t="s">
        <v>657</v>
      </c>
      <c r="G7" s="28">
        <v>53.5</v>
      </c>
      <c r="H7" s="28">
        <v>5.9</v>
      </c>
      <c r="I7" s="28">
        <v>89.5</v>
      </c>
      <c r="J7" s="13">
        <f t="shared" si="0"/>
        <v>84.985</v>
      </c>
      <c r="K7" s="17">
        <f>RANK(J7,$J$5:$J44)</f>
        <v>3</v>
      </c>
      <c r="L7" s="17">
        <f>RANK(I7,$I$5:$I44)</f>
        <v>4</v>
      </c>
      <c r="M7" s="7"/>
    </row>
    <row r="8" ht="15" customHeight="1" spans="1:13">
      <c r="A8" s="7">
        <v>4</v>
      </c>
      <c r="B8" s="27" t="s">
        <v>660</v>
      </c>
      <c r="C8" s="26">
        <v>2010618050</v>
      </c>
      <c r="D8" s="14" t="s">
        <v>17</v>
      </c>
      <c r="E8" s="14" t="s">
        <v>18</v>
      </c>
      <c r="F8" s="27" t="s">
        <v>657</v>
      </c>
      <c r="G8" s="28">
        <v>44.5</v>
      </c>
      <c r="H8" s="28">
        <v>2.6</v>
      </c>
      <c r="I8" s="28">
        <v>89.8</v>
      </c>
      <c r="J8" s="13">
        <f t="shared" si="0"/>
        <v>83.395</v>
      </c>
      <c r="K8" s="17">
        <f>RANK(J8,$J$5:$J45)</f>
        <v>4</v>
      </c>
      <c r="L8" s="17">
        <f>RANK(I8,$I$5:$I45)</f>
        <v>3</v>
      </c>
      <c r="M8" s="7"/>
    </row>
    <row r="9" ht="15" customHeight="1" spans="1:13">
      <c r="A9" s="7">
        <v>5</v>
      </c>
      <c r="B9" s="7" t="s">
        <v>661</v>
      </c>
      <c r="C9" s="29">
        <v>2010618029</v>
      </c>
      <c r="D9" s="7" t="s">
        <v>17</v>
      </c>
      <c r="E9" s="7" t="s">
        <v>18</v>
      </c>
      <c r="F9" s="7" t="s">
        <v>662</v>
      </c>
      <c r="G9" s="13">
        <v>47.1</v>
      </c>
      <c r="H9" s="13">
        <v>1.6</v>
      </c>
      <c r="I9" s="13">
        <v>89.2</v>
      </c>
      <c r="J9" s="13">
        <f t="shared" si="0"/>
        <v>83.125</v>
      </c>
      <c r="K9" s="17">
        <f>RANK(J9,$J$5:$J46)</f>
        <v>5</v>
      </c>
      <c r="L9" s="17">
        <f>RANK(I9,$I$5:$I46)</f>
        <v>5</v>
      </c>
      <c r="M9" s="7"/>
    </row>
    <row r="10" ht="15" customHeight="1" spans="1:13">
      <c r="A10" s="7">
        <v>6</v>
      </c>
      <c r="B10" s="7" t="s">
        <v>663</v>
      </c>
      <c r="C10" s="29">
        <v>2010618046</v>
      </c>
      <c r="D10" s="7" t="s">
        <v>17</v>
      </c>
      <c r="E10" s="7" t="s">
        <v>18</v>
      </c>
      <c r="F10" s="7" t="s">
        <v>662</v>
      </c>
      <c r="G10" s="13">
        <v>48.5</v>
      </c>
      <c r="H10" s="13">
        <v>6.2</v>
      </c>
      <c r="I10" s="13">
        <v>88.1</v>
      </c>
      <c r="J10" s="13">
        <f t="shared" si="0"/>
        <v>83.09</v>
      </c>
      <c r="K10" s="17">
        <f>RANK(J10,$J$5:$J47)</f>
        <v>6</v>
      </c>
      <c r="L10" s="17">
        <f>RANK(I10,$I$5:$I47)</f>
        <v>10</v>
      </c>
      <c r="M10" s="7"/>
    </row>
    <row r="11" ht="15" customHeight="1" spans="1:13">
      <c r="A11" s="7">
        <v>7</v>
      </c>
      <c r="B11" s="7" t="s">
        <v>664</v>
      </c>
      <c r="C11" s="29">
        <v>2010618035</v>
      </c>
      <c r="D11" s="7" t="s">
        <v>17</v>
      </c>
      <c r="E11" s="7" t="s">
        <v>18</v>
      </c>
      <c r="F11" s="7" t="s">
        <v>662</v>
      </c>
      <c r="G11" s="13">
        <v>47</v>
      </c>
      <c r="H11" s="13">
        <v>4.6</v>
      </c>
      <c r="I11" s="13">
        <v>87.9</v>
      </c>
      <c r="J11" s="13">
        <f t="shared" si="0"/>
        <v>82.455</v>
      </c>
      <c r="K11" s="17">
        <f>RANK(J11,$J$5:$J48)</f>
        <v>7</v>
      </c>
      <c r="L11" s="17">
        <f>RANK(I11,$I$5:$I48)</f>
        <v>12</v>
      </c>
      <c r="M11" s="7"/>
    </row>
    <row r="12" ht="15" customHeight="1" spans="1:13">
      <c r="A12" s="7">
        <v>8</v>
      </c>
      <c r="B12" s="27" t="s">
        <v>665</v>
      </c>
      <c r="C12" s="26">
        <v>2010618076</v>
      </c>
      <c r="D12" s="27" t="s">
        <v>17</v>
      </c>
      <c r="E12" s="27" t="s">
        <v>18</v>
      </c>
      <c r="F12" s="27" t="s">
        <v>657</v>
      </c>
      <c r="G12" s="28">
        <v>46</v>
      </c>
      <c r="H12" s="28">
        <v>2.4</v>
      </c>
      <c r="I12" s="13">
        <v>88.2</v>
      </c>
      <c r="J12" s="13">
        <f t="shared" si="0"/>
        <v>82.23</v>
      </c>
      <c r="K12" s="17">
        <f>RANK(J12,$J$5:$J49)</f>
        <v>8</v>
      </c>
      <c r="L12" s="17">
        <f>RANK(I12,$I$5:$I49)</f>
        <v>6</v>
      </c>
      <c r="M12" s="7"/>
    </row>
    <row r="13" ht="15" customHeight="1" spans="1:13">
      <c r="A13" s="7">
        <v>9</v>
      </c>
      <c r="B13" s="7" t="s">
        <v>666</v>
      </c>
      <c r="C13" s="29">
        <v>2010618027</v>
      </c>
      <c r="D13" s="7" t="s">
        <v>17</v>
      </c>
      <c r="E13" s="7" t="s">
        <v>18</v>
      </c>
      <c r="F13" s="7" t="s">
        <v>662</v>
      </c>
      <c r="G13" s="13">
        <v>47</v>
      </c>
      <c r="H13" s="13">
        <v>3</v>
      </c>
      <c r="I13" s="13">
        <v>87.8</v>
      </c>
      <c r="J13" s="13">
        <f t="shared" si="0"/>
        <v>82.13</v>
      </c>
      <c r="K13" s="17">
        <f>RANK(J13,$J$5:$J50)</f>
        <v>9</v>
      </c>
      <c r="L13" s="17">
        <f>RANK(I13,$I$5:$I50)</f>
        <v>13</v>
      </c>
      <c r="M13" s="7"/>
    </row>
    <row r="14" ht="15" customHeight="1" spans="1:13">
      <c r="A14" s="7">
        <v>10</v>
      </c>
      <c r="B14" s="27" t="s">
        <v>667</v>
      </c>
      <c r="C14" s="26">
        <v>2010618069</v>
      </c>
      <c r="D14" s="27" t="s">
        <v>17</v>
      </c>
      <c r="E14" s="27" t="s">
        <v>18</v>
      </c>
      <c r="F14" s="27" t="s">
        <v>657</v>
      </c>
      <c r="G14" s="28">
        <v>52</v>
      </c>
      <c r="H14" s="28">
        <v>8.1</v>
      </c>
      <c r="I14" s="13">
        <v>86</v>
      </c>
      <c r="J14" s="13">
        <f t="shared" si="0"/>
        <v>82.115</v>
      </c>
      <c r="K14" s="17">
        <f>RANK(J14,$J$5:$J51)</f>
        <v>10</v>
      </c>
      <c r="L14" s="17">
        <f>RANK(I14,$I$5:$I51)</f>
        <v>27</v>
      </c>
      <c r="M14" s="7"/>
    </row>
    <row r="15" ht="15" customHeight="1" spans="1:13">
      <c r="A15" s="7">
        <v>11</v>
      </c>
      <c r="B15" s="27" t="s">
        <v>668</v>
      </c>
      <c r="C15" s="26">
        <v>2010618089</v>
      </c>
      <c r="D15" s="27" t="s">
        <v>17</v>
      </c>
      <c r="E15" s="27" t="s">
        <v>18</v>
      </c>
      <c r="F15" s="27" t="s">
        <v>657</v>
      </c>
      <c r="G15" s="28">
        <v>48</v>
      </c>
      <c r="H15" s="28">
        <v>3.3</v>
      </c>
      <c r="I15" s="13">
        <v>87.3</v>
      </c>
      <c r="J15" s="13">
        <f t="shared" si="0"/>
        <v>81.9</v>
      </c>
      <c r="K15" s="17">
        <f>RANK(J15,$J$5:$J52)</f>
        <v>11</v>
      </c>
      <c r="L15" s="17">
        <f>RANK(I15,$I$5:$I52)</f>
        <v>16</v>
      </c>
      <c r="M15" s="7"/>
    </row>
    <row r="16" ht="15" customHeight="1" spans="1:13">
      <c r="A16" s="7">
        <v>12</v>
      </c>
      <c r="B16" s="7" t="s">
        <v>669</v>
      </c>
      <c r="C16" s="30">
        <v>2010618023</v>
      </c>
      <c r="D16" s="7" t="s">
        <v>17</v>
      </c>
      <c r="E16" s="7" t="s">
        <v>18</v>
      </c>
      <c r="F16" s="7" t="s">
        <v>662</v>
      </c>
      <c r="G16" s="13">
        <v>45</v>
      </c>
      <c r="H16" s="13">
        <v>1</v>
      </c>
      <c r="I16" s="13">
        <v>88.2</v>
      </c>
      <c r="J16" s="13">
        <f t="shared" si="0"/>
        <v>81.87</v>
      </c>
      <c r="K16" s="17">
        <f>RANK(J16,$J$5:$J53)</f>
        <v>12</v>
      </c>
      <c r="L16" s="17">
        <f>RANK(I16,$I$5:$I53)</f>
        <v>6</v>
      </c>
      <c r="M16" s="7"/>
    </row>
    <row r="17" ht="15" customHeight="1" spans="1:13">
      <c r="A17" s="7">
        <v>13</v>
      </c>
      <c r="B17" s="7" t="s">
        <v>670</v>
      </c>
      <c r="C17" s="30">
        <v>2010618024</v>
      </c>
      <c r="D17" s="7" t="s">
        <v>17</v>
      </c>
      <c r="E17" s="7" t="s">
        <v>18</v>
      </c>
      <c r="F17" s="7" t="s">
        <v>662</v>
      </c>
      <c r="G17" s="13">
        <v>45</v>
      </c>
      <c r="H17" s="13">
        <v>0.7</v>
      </c>
      <c r="I17" s="13">
        <v>88</v>
      </c>
      <c r="J17" s="13">
        <f t="shared" si="0"/>
        <v>81.655</v>
      </c>
      <c r="K17" s="17">
        <f>RANK(J17,$J$5:$J54)</f>
        <v>13</v>
      </c>
      <c r="L17" s="17">
        <f>RANK(I17,$I$5:$I54)</f>
        <v>11</v>
      </c>
      <c r="M17" s="7"/>
    </row>
    <row r="18" ht="15" customHeight="1" spans="1:13">
      <c r="A18" s="7">
        <v>14</v>
      </c>
      <c r="B18" s="7" t="s">
        <v>671</v>
      </c>
      <c r="C18" s="29">
        <v>2010618012</v>
      </c>
      <c r="D18" s="7" t="s">
        <v>17</v>
      </c>
      <c r="E18" s="7" t="s">
        <v>18</v>
      </c>
      <c r="F18" s="7" t="s">
        <v>662</v>
      </c>
      <c r="G18" s="13">
        <v>45</v>
      </c>
      <c r="H18" s="13">
        <v>2</v>
      </c>
      <c r="I18" s="13">
        <v>87.5</v>
      </c>
      <c r="J18" s="13">
        <f t="shared" si="0"/>
        <v>81.425</v>
      </c>
      <c r="K18" s="17">
        <f>RANK(J18,$J$5:$J55)</f>
        <v>14</v>
      </c>
      <c r="L18" s="17">
        <f>RANK(I18,$I$5:$I55)</f>
        <v>15</v>
      </c>
      <c r="M18" s="7"/>
    </row>
    <row r="19" ht="15" customHeight="1" spans="1:13">
      <c r="A19" s="7">
        <v>15</v>
      </c>
      <c r="B19" s="7" t="s">
        <v>672</v>
      </c>
      <c r="C19" s="29">
        <v>2010618030</v>
      </c>
      <c r="D19" s="7" t="s">
        <v>17</v>
      </c>
      <c r="E19" s="7" t="s">
        <v>18</v>
      </c>
      <c r="F19" s="7" t="s">
        <v>662</v>
      </c>
      <c r="G19" s="13">
        <v>42</v>
      </c>
      <c r="H19" s="13">
        <v>0.4</v>
      </c>
      <c r="I19" s="13">
        <v>88.2</v>
      </c>
      <c r="J19" s="13">
        <f t="shared" si="0"/>
        <v>81.33</v>
      </c>
      <c r="K19" s="17">
        <f>RANK(J19,$J$5:$J56)</f>
        <v>15</v>
      </c>
      <c r="L19" s="17">
        <f>RANK(I19,$I$5:$I56)</f>
        <v>6</v>
      </c>
      <c r="M19" s="7"/>
    </row>
    <row r="20" ht="15" customHeight="1" spans="1:13">
      <c r="A20" s="7">
        <v>16</v>
      </c>
      <c r="B20" s="27" t="s">
        <v>673</v>
      </c>
      <c r="C20" s="26">
        <v>2010618075</v>
      </c>
      <c r="D20" s="27" t="s">
        <v>17</v>
      </c>
      <c r="E20" s="27" t="s">
        <v>18</v>
      </c>
      <c r="F20" s="27" t="s">
        <v>657</v>
      </c>
      <c r="G20" s="28">
        <v>42</v>
      </c>
      <c r="H20" s="28">
        <v>0</v>
      </c>
      <c r="I20" s="28">
        <v>88.2</v>
      </c>
      <c r="J20" s="13">
        <f t="shared" si="0"/>
        <v>81.27</v>
      </c>
      <c r="K20" s="17">
        <f>RANK(J20,$J$5:$J57)</f>
        <v>16</v>
      </c>
      <c r="L20" s="17">
        <f>RANK(I20,$I$5:$I57)</f>
        <v>6</v>
      </c>
      <c r="M20" s="7"/>
    </row>
    <row r="21" ht="15" customHeight="1" spans="1:13">
      <c r="A21" s="7">
        <v>17</v>
      </c>
      <c r="B21" s="7" t="s">
        <v>674</v>
      </c>
      <c r="C21" s="29">
        <v>2010618018</v>
      </c>
      <c r="D21" s="7" t="s">
        <v>17</v>
      </c>
      <c r="E21" s="7" t="s">
        <v>18</v>
      </c>
      <c r="F21" s="7" t="s">
        <v>662</v>
      </c>
      <c r="G21" s="13">
        <v>45</v>
      </c>
      <c r="H21" s="13">
        <v>0</v>
      </c>
      <c r="I21" s="13">
        <v>87.6</v>
      </c>
      <c r="J21" s="13">
        <f t="shared" si="0"/>
        <v>81.21</v>
      </c>
      <c r="K21" s="17">
        <f>RANK(J21,$J$5:$J58)</f>
        <v>17</v>
      </c>
      <c r="L21" s="17">
        <f>RANK(I21,$I$5:$I58)</f>
        <v>14</v>
      </c>
      <c r="M21" s="7"/>
    </row>
    <row r="22" ht="15" customHeight="1" spans="1:13">
      <c r="A22" s="7">
        <v>18</v>
      </c>
      <c r="B22" s="25" t="s">
        <v>675</v>
      </c>
      <c r="C22" s="26">
        <v>2010618078</v>
      </c>
      <c r="D22" s="27" t="s">
        <v>17</v>
      </c>
      <c r="E22" s="27" t="s">
        <v>18</v>
      </c>
      <c r="F22" s="27" t="s">
        <v>657</v>
      </c>
      <c r="G22" s="28">
        <v>46</v>
      </c>
      <c r="H22" s="28">
        <v>2</v>
      </c>
      <c r="I22" s="28">
        <v>87</v>
      </c>
      <c r="J22" s="13">
        <f t="shared" si="0"/>
        <v>81.15</v>
      </c>
      <c r="K22" s="17">
        <f>RANK(J22,$J$5:$J59)</f>
        <v>18</v>
      </c>
      <c r="L22" s="17">
        <f>RANK(I22,$I$5:$I59)</f>
        <v>17</v>
      </c>
      <c r="M22" s="7"/>
    </row>
    <row r="23" ht="15" customHeight="1" spans="1:13">
      <c r="A23" s="7">
        <v>19</v>
      </c>
      <c r="B23" s="7" t="s">
        <v>676</v>
      </c>
      <c r="C23" s="29">
        <v>2010618021</v>
      </c>
      <c r="D23" s="7" t="s">
        <v>17</v>
      </c>
      <c r="E23" s="7" t="s">
        <v>18</v>
      </c>
      <c r="F23" s="7" t="s">
        <v>662</v>
      </c>
      <c r="G23" s="13">
        <v>47</v>
      </c>
      <c r="H23" s="13">
        <v>2</v>
      </c>
      <c r="I23" s="13">
        <v>86.5</v>
      </c>
      <c r="J23" s="13">
        <f t="shared" si="0"/>
        <v>80.875</v>
      </c>
      <c r="K23" s="17">
        <f>RANK(J23,$J$5:$J60)</f>
        <v>19</v>
      </c>
      <c r="L23" s="17">
        <f>RANK(I23,$I$5:$I60)</f>
        <v>20</v>
      </c>
      <c r="M23" s="7"/>
    </row>
    <row r="24" ht="15" customHeight="1" spans="1:13">
      <c r="A24" s="7">
        <v>20</v>
      </c>
      <c r="B24" s="25" t="s">
        <v>677</v>
      </c>
      <c r="C24" s="26">
        <v>2010618054</v>
      </c>
      <c r="D24" s="27" t="s">
        <v>17</v>
      </c>
      <c r="E24" s="27" t="s">
        <v>18</v>
      </c>
      <c r="F24" s="27" t="s">
        <v>657</v>
      </c>
      <c r="G24" s="28">
        <v>46</v>
      </c>
      <c r="H24" s="28">
        <v>3</v>
      </c>
      <c r="I24" s="28">
        <v>86.5</v>
      </c>
      <c r="J24" s="13">
        <f t="shared" si="0"/>
        <v>80.875</v>
      </c>
      <c r="K24" s="17">
        <f>RANK(J24,$J$5:$J61)</f>
        <v>19</v>
      </c>
      <c r="L24" s="17">
        <f>RANK(I24,$I$5:$I61)</f>
        <v>20</v>
      </c>
      <c r="M24" s="7"/>
    </row>
    <row r="25" ht="15" customHeight="1" spans="1:13">
      <c r="A25" s="7">
        <v>21</v>
      </c>
      <c r="B25" s="27" t="s">
        <v>678</v>
      </c>
      <c r="C25" s="26">
        <v>2010618091</v>
      </c>
      <c r="D25" s="14" t="s">
        <v>17</v>
      </c>
      <c r="E25" s="14" t="s">
        <v>18</v>
      </c>
      <c r="F25" s="27" t="s">
        <v>657</v>
      </c>
      <c r="G25" s="28">
        <v>46</v>
      </c>
      <c r="H25" s="28">
        <v>0.5</v>
      </c>
      <c r="I25" s="28">
        <v>86.8</v>
      </c>
      <c r="J25" s="13">
        <f t="shared" si="0"/>
        <v>80.755</v>
      </c>
      <c r="K25" s="17">
        <f>RANK(J25,$J$5:$J62)</f>
        <v>21</v>
      </c>
      <c r="L25" s="17">
        <f>RANK(I25,$I$5:$I62)</f>
        <v>18</v>
      </c>
      <c r="M25" s="7"/>
    </row>
    <row r="26" ht="15" customHeight="1" spans="1:13">
      <c r="A26" s="7">
        <v>22</v>
      </c>
      <c r="B26" s="27" t="s">
        <v>679</v>
      </c>
      <c r="C26" s="26">
        <v>2010618058</v>
      </c>
      <c r="D26" s="27" t="s">
        <v>17</v>
      </c>
      <c r="E26" s="27" t="s">
        <v>18</v>
      </c>
      <c r="F26" s="27" t="s">
        <v>657</v>
      </c>
      <c r="G26" s="28">
        <v>46</v>
      </c>
      <c r="H26" s="28">
        <v>2</v>
      </c>
      <c r="I26" s="28">
        <v>86.4</v>
      </c>
      <c r="J26" s="13">
        <f t="shared" si="0"/>
        <v>80.64</v>
      </c>
      <c r="K26" s="17">
        <f>RANK(J26,$J$5:$J63)</f>
        <v>22</v>
      </c>
      <c r="L26" s="17">
        <f>RANK(I26,$I$5:$I63)</f>
        <v>23</v>
      </c>
      <c r="M26" s="7"/>
    </row>
    <row r="27" ht="15" customHeight="1" spans="1:13">
      <c r="A27" s="7">
        <v>23</v>
      </c>
      <c r="B27" s="7" t="s">
        <v>680</v>
      </c>
      <c r="C27" s="29">
        <v>2010618053</v>
      </c>
      <c r="D27" s="7" t="s">
        <v>17</v>
      </c>
      <c r="E27" s="7" t="s">
        <v>18</v>
      </c>
      <c r="F27" s="7" t="s">
        <v>662</v>
      </c>
      <c r="G27" s="13">
        <v>45</v>
      </c>
      <c r="H27" s="13">
        <v>0</v>
      </c>
      <c r="I27" s="13">
        <v>86.7</v>
      </c>
      <c r="J27" s="13">
        <f t="shared" si="0"/>
        <v>80.445</v>
      </c>
      <c r="K27" s="17">
        <f>RANK(J27,$J$5:$J64)</f>
        <v>23</v>
      </c>
      <c r="L27" s="17">
        <f>RANK(I27,$I$5:$I64)</f>
        <v>19</v>
      </c>
      <c r="M27" s="7"/>
    </row>
    <row r="28" ht="15" customHeight="1" spans="1:13">
      <c r="A28" s="7">
        <v>24</v>
      </c>
      <c r="B28" s="27" t="s">
        <v>681</v>
      </c>
      <c r="C28" s="26">
        <v>2010618048</v>
      </c>
      <c r="D28" s="14" t="s">
        <v>17</v>
      </c>
      <c r="E28" s="14" t="s">
        <v>18</v>
      </c>
      <c r="F28" s="27" t="s">
        <v>657</v>
      </c>
      <c r="G28" s="28">
        <v>44</v>
      </c>
      <c r="H28" s="28">
        <v>2</v>
      </c>
      <c r="I28" s="28">
        <v>86.5</v>
      </c>
      <c r="J28" s="13">
        <f t="shared" si="0"/>
        <v>80.425</v>
      </c>
      <c r="K28" s="17">
        <f>RANK(J28,$J$5:$J65)</f>
        <v>24</v>
      </c>
      <c r="L28" s="17">
        <f>RANK(I28,$I$5:$I65)</f>
        <v>20</v>
      </c>
      <c r="M28" s="7"/>
    </row>
    <row r="29" ht="15" customHeight="1" spans="1:13">
      <c r="A29" s="7">
        <v>25</v>
      </c>
      <c r="B29" s="7" t="s">
        <v>682</v>
      </c>
      <c r="C29" s="29">
        <v>2010618003</v>
      </c>
      <c r="D29" s="7" t="s">
        <v>17</v>
      </c>
      <c r="E29" s="7" t="s">
        <v>18</v>
      </c>
      <c r="F29" s="7" t="s">
        <v>662</v>
      </c>
      <c r="G29" s="13">
        <v>46</v>
      </c>
      <c r="H29" s="13">
        <v>0</v>
      </c>
      <c r="I29" s="13">
        <v>86.4</v>
      </c>
      <c r="J29" s="13">
        <f t="shared" si="0"/>
        <v>80.34</v>
      </c>
      <c r="K29" s="17">
        <f>RANK(J29,$J$5:$J66)</f>
        <v>25</v>
      </c>
      <c r="L29" s="17">
        <f>RANK(I29,$I$5:$I66)</f>
        <v>23</v>
      </c>
      <c r="M29" s="7"/>
    </row>
    <row r="30" ht="15" customHeight="1" spans="1:13">
      <c r="A30" s="7">
        <v>26</v>
      </c>
      <c r="B30" s="27" t="s">
        <v>683</v>
      </c>
      <c r="C30" s="26">
        <v>2010618059</v>
      </c>
      <c r="D30" s="14" t="s">
        <v>17</v>
      </c>
      <c r="E30" s="14" t="s">
        <v>18</v>
      </c>
      <c r="F30" s="27" t="s">
        <v>657</v>
      </c>
      <c r="G30" s="28">
        <v>47</v>
      </c>
      <c r="H30" s="28">
        <v>4.4</v>
      </c>
      <c r="I30" s="28">
        <v>85.3</v>
      </c>
      <c r="J30" s="13">
        <f t="shared" si="0"/>
        <v>80.215</v>
      </c>
      <c r="K30" s="17">
        <f>RANK(J30,$J$5:$J67)</f>
        <v>26</v>
      </c>
      <c r="L30" s="17">
        <f>RANK(I30,$I$5:$I67)</f>
        <v>31</v>
      </c>
      <c r="M30" s="7"/>
    </row>
    <row r="31" ht="15" customHeight="1" spans="1:13">
      <c r="A31" s="7">
        <v>27</v>
      </c>
      <c r="B31" s="27" t="s">
        <v>684</v>
      </c>
      <c r="C31" s="26">
        <v>2010618068</v>
      </c>
      <c r="D31" s="27" t="s">
        <v>17</v>
      </c>
      <c r="E31" s="27" t="s">
        <v>18</v>
      </c>
      <c r="F31" s="27" t="s">
        <v>657</v>
      </c>
      <c r="G31" s="28">
        <v>46</v>
      </c>
      <c r="H31" s="28">
        <v>5</v>
      </c>
      <c r="I31" s="28">
        <v>85.2</v>
      </c>
      <c r="J31" s="13">
        <f t="shared" si="0"/>
        <v>80.07</v>
      </c>
      <c r="K31" s="17">
        <f>RANK(J31,$J$5:$J68)</f>
        <v>27</v>
      </c>
      <c r="L31" s="17">
        <f>RANK(I31,$I$5:$I68)</f>
        <v>33</v>
      </c>
      <c r="M31" s="7"/>
    </row>
    <row r="32" ht="15" customHeight="1" spans="1:13">
      <c r="A32" s="7">
        <v>28</v>
      </c>
      <c r="B32" s="7" t="s">
        <v>685</v>
      </c>
      <c r="C32" s="29" t="s">
        <v>686</v>
      </c>
      <c r="D32" s="7" t="s">
        <v>17</v>
      </c>
      <c r="E32" s="7" t="s">
        <v>18</v>
      </c>
      <c r="F32" s="7" t="s">
        <v>662</v>
      </c>
      <c r="G32" s="13">
        <v>44</v>
      </c>
      <c r="H32" s="13">
        <v>0</v>
      </c>
      <c r="I32" s="13">
        <v>86.4</v>
      </c>
      <c r="J32" s="13">
        <f t="shared" si="0"/>
        <v>80.04</v>
      </c>
      <c r="K32" s="17">
        <f>RANK(J32,$J$5:$J69)</f>
        <v>28</v>
      </c>
      <c r="L32" s="17">
        <f>RANK(I32,$I$5:$I69)</f>
        <v>23</v>
      </c>
      <c r="M32" s="7"/>
    </row>
    <row r="33" ht="15" customHeight="1" spans="1:13">
      <c r="A33" s="7">
        <v>29</v>
      </c>
      <c r="B33" s="27" t="s">
        <v>687</v>
      </c>
      <c r="C33" s="26">
        <v>2010628038</v>
      </c>
      <c r="D33" s="14" t="s">
        <v>17</v>
      </c>
      <c r="E33" s="14" t="s">
        <v>18</v>
      </c>
      <c r="F33" s="27" t="s">
        <v>657</v>
      </c>
      <c r="G33" s="28">
        <v>46</v>
      </c>
      <c r="H33" s="28">
        <v>0.7</v>
      </c>
      <c r="I33" s="28">
        <v>85.9</v>
      </c>
      <c r="J33" s="13">
        <f t="shared" si="0"/>
        <v>80.02</v>
      </c>
      <c r="K33" s="17">
        <f>RANK(J33,$J$5:$J70)</f>
        <v>29</v>
      </c>
      <c r="L33" s="17">
        <f>RANK(I33,$I$5:$I70)</f>
        <v>29</v>
      </c>
      <c r="M33" s="7"/>
    </row>
    <row r="34" ht="15" customHeight="1" spans="1:13">
      <c r="A34" s="7">
        <v>30</v>
      </c>
      <c r="B34" s="7" t="s">
        <v>688</v>
      </c>
      <c r="C34" s="29">
        <v>2010618025</v>
      </c>
      <c r="D34" s="7" t="s">
        <v>17</v>
      </c>
      <c r="E34" s="7" t="s">
        <v>18</v>
      </c>
      <c r="F34" s="7" t="s">
        <v>662</v>
      </c>
      <c r="G34" s="13">
        <v>46</v>
      </c>
      <c r="H34" s="13">
        <v>6.2</v>
      </c>
      <c r="I34" s="13">
        <v>84.7</v>
      </c>
      <c r="J34" s="13">
        <f t="shared" si="0"/>
        <v>79.825</v>
      </c>
      <c r="K34" s="17">
        <f>RANK(J34,$J$5:$J71)</f>
        <v>30</v>
      </c>
      <c r="L34" s="17">
        <f>RANK(I34,$I$5:$I71)</f>
        <v>38</v>
      </c>
      <c r="M34" s="7"/>
    </row>
    <row r="35" ht="15" customHeight="1" spans="1:13">
      <c r="A35" s="7">
        <v>31</v>
      </c>
      <c r="B35" s="25" t="s">
        <v>689</v>
      </c>
      <c r="C35" s="26">
        <v>2010618067</v>
      </c>
      <c r="D35" s="27" t="s">
        <v>17</v>
      </c>
      <c r="E35" s="27" t="s">
        <v>18</v>
      </c>
      <c r="F35" s="27" t="s">
        <v>657</v>
      </c>
      <c r="G35" s="28">
        <v>48</v>
      </c>
      <c r="H35" s="28">
        <v>2.9</v>
      </c>
      <c r="I35" s="28">
        <v>84.8</v>
      </c>
      <c r="J35" s="13">
        <f t="shared" si="0"/>
        <v>79.715</v>
      </c>
      <c r="K35" s="17">
        <f>RANK(J35,$J$5:$J72)</f>
        <v>31</v>
      </c>
      <c r="L35" s="17">
        <f>RANK(I35,$I$5:$I72)</f>
        <v>35</v>
      </c>
      <c r="M35" s="7"/>
    </row>
    <row r="36" ht="15" customHeight="1" spans="1:13">
      <c r="A36" s="7">
        <v>32</v>
      </c>
      <c r="B36" s="7" t="s">
        <v>690</v>
      </c>
      <c r="C36" s="29">
        <v>2010618011</v>
      </c>
      <c r="D36" s="7" t="s">
        <v>691</v>
      </c>
      <c r="E36" s="7" t="s">
        <v>18</v>
      </c>
      <c r="F36" s="7" t="s">
        <v>662</v>
      </c>
      <c r="G36" s="13">
        <v>45</v>
      </c>
      <c r="H36" s="13">
        <v>0</v>
      </c>
      <c r="I36" s="13">
        <v>85.5</v>
      </c>
      <c r="J36" s="13">
        <f t="shared" si="0"/>
        <v>79.425</v>
      </c>
      <c r="K36" s="17">
        <f>RANK(J36,$J$5:$J73)</f>
        <v>32</v>
      </c>
      <c r="L36" s="17">
        <f>RANK(I36,$I$5:$I73)</f>
        <v>30</v>
      </c>
      <c r="M36" s="7"/>
    </row>
    <row r="37" ht="15" customHeight="1" spans="1:13">
      <c r="A37" s="7">
        <v>33</v>
      </c>
      <c r="B37" s="7" t="s">
        <v>692</v>
      </c>
      <c r="C37" s="29">
        <v>2010618001</v>
      </c>
      <c r="D37" s="7" t="s">
        <v>17</v>
      </c>
      <c r="E37" s="7" t="s">
        <v>18</v>
      </c>
      <c r="F37" s="7" t="s">
        <v>662</v>
      </c>
      <c r="G37" s="13">
        <v>44</v>
      </c>
      <c r="H37" s="13">
        <v>0</v>
      </c>
      <c r="I37" s="13">
        <v>85.3</v>
      </c>
      <c r="J37" s="13">
        <f t="shared" si="0"/>
        <v>79.105</v>
      </c>
      <c r="K37" s="17">
        <f>RANK(J37,$J$5:$J74)</f>
        <v>33</v>
      </c>
      <c r="L37" s="17">
        <f>RANK(I37,$I$5:$I74)</f>
        <v>31</v>
      </c>
      <c r="M37" s="7"/>
    </row>
    <row r="38" ht="15" customHeight="1" spans="1:13">
      <c r="A38" s="7">
        <v>34</v>
      </c>
      <c r="B38" s="7" t="s">
        <v>693</v>
      </c>
      <c r="C38" s="29">
        <v>2010618019</v>
      </c>
      <c r="D38" s="7" t="s">
        <v>17</v>
      </c>
      <c r="E38" s="7" t="s">
        <v>18</v>
      </c>
      <c r="F38" s="7" t="s">
        <v>662</v>
      </c>
      <c r="G38" s="13">
        <v>43</v>
      </c>
      <c r="H38" s="13">
        <v>1.4</v>
      </c>
      <c r="I38" s="13">
        <v>85.1</v>
      </c>
      <c r="J38" s="13">
        <f t="shared" si="0"/>
        <v>78.995</v>
      </c>
      <c r="K38" s="17">
        <f>RANK(J38,$J$5:$J75)</f>
        <v>34</v>
      </c>
      <c r="L38" s="17">
        <f>RANK(I38,$I$5:$I75)</f>
        <v>34</v>
      </c>
      <c r="M38" s="7"/>
    </row>
    <row r="39" ht="15" customHeight="1" spans="1:13">
      <c r="A39" s="7">
        <v>35</v>
      </c>
      <c r="B39" s="7" t="s">
        <v>694</v>
      </c>
      <c r="C39" s="30">
        <v>2010618045</v>
      </c>
      <c r="D39" s="7" t="s">
        <v>17</v>
      </c>
      <c r="E39" s="7" t="s">
        <v>18</v>
      </c>
      <c r="F39" s="7" t="s">
        <v>662</v>
      </c>
      <c r="G39" s="13">
        <v>45</v>
      </c>
      <c r="H39" s="13">
        <v>1</v>
      </c>
      <c r="I39" s="13">
        <v>84.8</v>
      </c>
      <c r="J39" s="13">
        <f t="shared" si="0"/>
        <v>78.98</v>
      </c>
      <c r="K39" s="17">
        <f>RANK(J39,$J$5:$J77)</f>
        <v>35</v>
      </c>
      <c r="L39" s="17">
        <f>RANK(I39,$I$5:$I77)</f>
        <v>35</v>
      </c>
      <c r="M39" s="7"/>
    </row>
    <row r="40" ht="15" customHeight="1" spans="1:13">
      <c r="A40" s="7">
        <v>36</v>
      </c>
      <c r="B40" s="27" t="s">
        <v>695</v>
      </c>
      <c r="C40" s="26">
        <v>2010618080</v>
      </c>
      <c r="D40" s="14" t="s">
        <v>17</v>
      </c>
      <c r="E40" s="14" t="s">
        <v>18</v>
      </c>
      <c r="F40" s="27" t="s">
        <v>657</v>
      </c>
      <c r="G40" s="28">
        <v>46</v>
      </c>
      <c r="H40" s="28">
        <v>2.2</v>
      </c>
      <c r="I40" s="28">
        <v>84.4</v>
      </c>
      <c r="J40" s="13">
        <f t="shared" si="0"/>
        <v>78.97</v>
      </c>
      <c r="K40" s="17">
        <f>RANK(J40,$J$5:$J77)</f>
        <v>36</v>
      </c>
      <c r="L40" s="17">
        <f>RANK(I40,$I$5:$I77)</f>
        <v>42</v>
      </c>
      <c r="M40" s="7"/>
    </row>
    <row r="41" ht="15" customHeight="1" spans="1:13">
      <c r="A41" s="7">
        <v>37</v>
      </c>
      <c r="B41" s="7" t="s">
        <v>696</v>
      </c>
      <c r="C41" s="29">
        <v>2010618010</v>
      </c>
      <c r="D41" s="7" t="s">
        <v>17</v>
      </c>
      <c r="E41" s="7" t="s">
        <v>18</v>
      </c>
      <c r="F41" s="7" t="s">
        <v>662</v>
      </c>
      <c r="G41" s="13">
        <v>46</v>
      </c>
      <c r="H41" s="13">
        <v>2</v>
      </c>
      <c r="I41" s="13">
        <v>84.4</v>
      </c>
      <c r="J41" s="13">
        <f t="shared" si="0"/>
        <v>78.94</v>
      </c>
      <c r="K41" s="17">
        <f>RANK(J41,$J$5:$J78)</f>
        <v>37</v>
      </c>
      <c r="L41" s="17">
        <f>RANK(I41,$I$5:$I78)</f>
        <v>42</v>
      </c>
      <c r="M41" s="7"/>
    </row>
    <row r="42" ht="15" customHeight="1" spans="1:13">
      <c r="A42" s="7">
        <v>38</v>
      </c>
      <c r="B42" s="27" t="s">
        <v>697</v>
      </c>
      <c r="C42" s="26">
        <v>2010618051</v>
      </c>
      <c r="D42" s="27" t="s">
        <v>17</v>
      </c>
      <c r="E42" s="27" t="s">
        <v>18</v>
      </c>
      <c r="F42" s="27" t="s">
        <v>657</v>
      </c>
      <c r="G42" s="28">
        <v>45</v>
      </c>
      <c r="H42" s="28">
        <v>0.5</v>
      </c>
      <c r="I42" s="28">
        <v>84.8</v>
      </c>
      <c r="J42" s="13">
        <f t="shared" si="0"/>
        <v>78.905</v>
      </c>
      <c r="K42" s="17">
        <f>RANK(J42,$J$5:$J79)</f>
        <v>38</v>
      </c>
      <c r="L42" s="17">
        <f>RANK(I42,$I$5:$I79)</f>
        <v>35</v>
      </c>
      <c r="M42" s="7"/>
    </row>
    <row r="43" ht="15" customHeight="1" spans="1:13">
      <c r="A43" s="7">
        <v>39</v>
      </c>
      <c r="B43" s="7" t="s">
        <v>698</v>
      </c>
      <c r="C43" s="29">
        <v>2010618037</v>
      </c>
      <c r="D43" s="7" t="s">
        <v>17</v>
      </c>
      <c r="E43" s="7" t="s">
        <v>18</v>
      </c>
      <c r="F43" s="7" t="s">
        <v>662</v>
      </c>
      <c r="G43" s="13">
        <v>36</v>
      </c>
      <c r="H43" s="13">
        <v>0</v>
      </c>
      <c r="I43" s="19">
        <v>86.4</v>
      </c>
      <c r="J43" s="13">
        <f t="shared" si="0"/>
        <v>78.84</v>
      </c>
      <c r="K43" s="17">
        <f>RANK(J43,$J$5:$J80)</f>
        <v>39</v>
      </c>
      <c r="L43" s="17">
        <f>RANK(I43,$I$5:$I80)</f>
        <v>23</v>
      </c>
      <c r="M43" s="7"/>
    </row>
    <row r="44" ht="15" customHeight="1" spans="1:13">
      <c r="A44" s="7">
        <v>40</v>
      </c>
      <c r="B44" s="7" t="s">
        <v>699</v>
      </c>
      <c r="C44" s="29">
        <v>2010618034</v>
      </c>
      <c r="D44" s="7" t="s">
        <v>17</v>
      </c>
      <c r="E44" s="7" t="s">
        <v>18</v>
      </c>
      <c r="F44" s="7" t="s">
        <v>662</v>
      </c>
      <c r="G44" s="13">
        <v>48</v>
      </c>
      <c r="H44" s="13">
        <v>3.7</v>
      </c>
      <c r="I44" s="13">
        <v>83.6</v>
      </c>
      <c r="J44" s="13">
        <f t="shared" si="0"/>
        <v>78.815</v>
      </c>
      <c r="K44" s="17">
        <f>RANK(J44,$J$5:$J81)</f>
        <v>40</v>
      </c>
      <c r="L44" s="17">
        <f>RANK(I44,$I$5:$I81)</f>
        <v>48</v>
      </c>
      <c r="M44" s="7"/>
    </row>
    <row r="45" ht="15" customHeight="1" spans="1:13">
      <c r="A45" s="7">
        <v>41</v>
      </c>
      <c r="B45" s="25" t="s">
        <v>700</v>
      </c>
      <c r="C45" s="26">
        <v>2010618077</v>
      </c>
      <c r="D45" s="27" t="s">
        <v>17</v>
      </c>
      <c r="E45" s="27" t="s">
        <v>18</v>
      </c>
      <c r="F45" s="27" t="s">
        <v>657</v>
      </c>
      <c r="G45" s="28">
        <v>46</v>
      </c>
      <c r="H45" s="28">
        <v>2</v>
      </c>
      <c r="I45" s="28">
        <v>84.2</v>
      </c>
      <c r="J45" s="13">
        <f t="shared" si="0"/>
        <v>78.77</v>
      </c>
      <c r="K45" s="17">
        <f>RANK(J45,$J$5:$J82)</f>
        <v>41</v>
      </c>
      <c r="L45" s="17">
        <f>RANK(I45,$I$5:$I82)</f>
        <v>45</v>
      </c>
      <c r="M45" s="7"/>
    </row>
    <row r="46" ht="15" customHeight="1" spans="1:13">
      <c r="A46" s="7">
        <v>42</v>
      </c>
      <c r="B46" s="7" t="s">
        <v>701</v>
      </c>
      <c r="C46" s="29">
        <v>2010618033</v>
      </c>
      <c r="D46" s="7" t="s">
        <v>17</v>
      </c>
      <c r="E46" s="7" t="s">
        <v>18</v>
      </c>
      <c r="F46" s="7" t="s">
        <v>662</v>
      </c>
      <c r="G46" s="13">
        <v>45.5</v>
      </c>
      <c r="H46" s="13">
        <v>0</v>
      </c>
      <c r="I46" s="13">
        <v>84.6</v>
      </c>
      <c r="J46" s="13">
        <f t="shared" si="0"/>
        <v>78.735</v>
      </c>
      <c r="K46" s="17">
        <f>RANK(J46,$J$5:$J83)</f>
        <v>42</v>
      </c>
      <c r="L46" s="17">
        <f>RANK(I46,$I$5:$I83)</f>
        <v>39</v>
      </c>
      <c r="M46" s="7"/>
    </row>
    <row r="47" ht="15" customHeight="1" spans="1:13">
      <c r="A47" s="7">
        <v>43</v>
      </c>
      <c r="B47" s="7" t="s">
        <v>702</v>
      </c>
      <c r="C47" s="30">
        <v>2010618013</v>
      </c>
      <c r="D47" s="7" t="s">
        <v>703</v>
      </c>
      <c r="E47" s="7" t="s">
        <v>18</v>
      </c>
      <c r="F47" s="7" t="s">
        <v>662</v>
      </c>
      <c r="G47" s="13">
        <v>45</v>
      </c>
      <c r="H47" s="13">
        <v>0</v>
      </c>
      <c r="I47" s="13">
        <v>84.4</v>
      </c>
      <c r="J47" s="13">
        <f t="shared" si="0"/>
        <v>78.49</v>
      </c>
      <c r="K47" s="17">
        <f>RANK(J47,$J$5:$J84)</f>
        <v>43</v>
      </c>
      <c r="L47" s="17">
        <f>RANK(I47,$I$5:$I84)</f>
        <v>42</v>
      </c>
      <c r="M47" s="7"/>
    </row>
    <row r="48" ht="15" customHeight="1" spans="1:13">
      <c r="A48" s="7">
        <v>44</v>
      </c>
      <c r="B48" s="7" t="s">
        <v>704</v>
      </c>
      <c r="C48" s="29">
        <v>2010618044</v>
      </c>
      <c r="D48" s="7" t="s">
        <v>17</v>
      </c>
      <c r="E48" s="7" t="s">
        <v>18</v>
      </c>
      <c r="F48" s="7" t="s">
        <v>662</v>
      </c>
      <c r="G48" s="13">
        <v>44</v>
      </c>
      <c r="H48" s="13">
        <v>0</v>
      </c>
      <c r="I48" s="13">
        <v>84.5</v>
      </c>
      <c r="J48" s="13">
        <f t="shared" si="0"/>
        <v>78.425</v>
      </c>
      <c r="K48" s="17">
        <f>RANK(J48,$J$5:$J85)</f>
        <v>44</v>
      </c>
      <c r="L48" s="17">
        <f>RANK(I48,$I$5:$I85)</f>
        <v>40</v>
      </c>
      <c r="M48" s="7"/>
    </row>
    <row r="49" ht="15" customHeight="1" spans="1:13">
      <c r="A49" s="7">
        <v>45</v>
      </c>
      <c r="B49" s="7" t="s">
        <v>705</v>
      </c>
      <c r="C49" s="29">
        <v>2010618041</v>
      </c>
      <c r="D49" s="7" t="s">
        <v>17</v>
      </c>
      <c r="E49" s="7" t="s">
        <v>18</v>
      </c>
      <c r="F49" s="7" t="s">
        <v>662</v>
      </c>
      <c r="G49" s="13">
        <v>45</v>
      </c>
      <c r="H49" s="13">
        <v>0.3</v>
      </c>
      <c r="I49" s="13">
        <v>84.2</v>
      </c>
      <c r="J49" s="13">
        <f t="shared" si="0"/>
        <v>78.365</v>
      </c>
      <c r="K49" s="17">
        <f>RANK(J49,$J$5:$J86)</f>
        <v>45</v>
      </c>
      <c r="L49" s="17">
        <f>RANK(I49,$I$5:$I86)</f>
        <v>45</v>
      </c>
      <c r="M49" s="7"/>
    </row>
    <row r="50" ht="15" customHeight="1" spans="1:13">
      <c r="A50" s="7">
        <v>46</v>
      </c>
      <c r="B50" s="7" t="s">
        <v>706</v>
      </c>
      <c r="C50" s="29">
        <v>2010618005</v>
      </c>
      <c r="D50" s="7" t="s">
        <v>17</v>
      </c>
      <c r="E50" s="7" t="s">
        <v>18</v>
      </c>
      <c r="F50" s="7" t="s">
        <v>662</v>
      </c>
      <c r="G50" s="13">
        <v>48</v>
      </c>
      <c r="H50" s="13">
        <v>4</v>
      </c>
      <c r="I50" s="13">
        <v>82.87</v>
      </c>
      <c r="J50" s="13">
        <f t="shared" si="0"/>
        <v>78.2395</v>
      </c>
      <c r="K50" s="17">
        <f>RANK(J50,$J$5:$J87)</f>
        <v>46</v>
      </c>
      <c r="L50" s="17">
        <f>RANK(I50,$I$5:$I87)</f>
        <v>53</v>
      </c>
      <c r="M50" s="7"/>
    </row>
    <row r="51" ht="15" customHeight="1" spans="1:13">
      <c r="A51" s="7">
        <v>47</v>
      </c>
      <c r="B51" s="7" t="s">
        <v>707</v>
      </c>
      <c r="C51" s="29">
        <v>2010618036</v>
      </c>
      <c r="D51" s="7" t="s">
        <v>17</v>
      </c>
      <c r="E51" s="7" t="s">
        <v>18</v>
      </c>
      <c r="F51" s="7" t="s">
        <v>662</v>
      </c>
      <c r="G51" s="13">
        <v>42</v>
      </c>
      <c r="H51" s="13">
        <v>0</v>
      </c>
      <c r="I51" s="13">
        <v>84.5</v>
      </c>
      <c r="J51" s="13">
        <f t="shared" si="0"/>
        <v>78.125</v>
      </c>
      <c r="K51" s="17">
        <f>RANK(J51,$J$5:$J88)</f>
        <v>47</v>
      </c>
      <c r="L51" s="17">
        <f>RANK(I51,$I$5:$I88)</f>
        <v>40</v>
      </c>
      <c r="M51" s="7"/>
    </row>
    <row r="52" ht="15" customHeight="1" spans="1:13">
      <c r="A52" s="7">
        <v>48</v>
      </c>
      <c r="B52" s="25" t="s">
        <v>708</v>
      </c>
      <c r="C52" s="26">
        <v>2010618071</v>
      </c>
      <c r="D52" s="27" t="s">
        <v>17</v>
      </c>
      <c r="E52" s="27" t="s">
        <v>18</v>
      </c>
      <c r="F52" s="27" t="s">
        <v>657</v>
      </c>
      <c r="G52" s="28">
        <v>31</v>
      </c>
      <c r="H52" s="28">
        <v>0.2</v>
      </c>
      <c r="I52" s="28">
        <v>86.3</v>
      </c>
      <c r="J52" s="13">
        <f t="shared" si="0"/>
        <v>78.035</v>
      </c>
      <c r="K52" s="17">
        <f>RANK(J52,$J$5:$J89)</f>
        <v>48</v>
      </c>
      <c r="L52" s="17">
        <f>RANK(I52,$I$5:$I89)</f>
        <v>27</v>
      </c>
      <c r="M52" s="7"/>
    </row>
    <row r="53" ht="15" customHeight="1" spans="1:13">
      <c r="A53" s="7">
        <v>49</v>
      </c>
      <c r="B53" s="27" t="s">
        <v>709</v>
      </c>
      <c r="C53" s="26">
        <v>2010618086</v>
      </c>
      <c r="D53" s="27" t="s">
        <v>17</v>
      </c>
      <c r="E53" s="27" t="s">
        <v>18</v>
      </c>
      <c r="F53" s="27" t="s">
        <v>657</v>
      </c>
      <c r="G53" s="28">
        <v>43</v>
      </c>
      <c r="H53" s="28">
        <v>0.2</v>
      </c>
      <c r="I53" s="28">
        <v>84</v>
      </c>
      <c r="J53" s="13">
        <f t="shared" si="0"/>
        <v>77.88</v>
      </c>
      <c r="K53" s="17">
        <f>RANK(J53,$J$5:$J90)</f>
        <v>49</v>
      </c>
      <c r="L53" s="17">
        <f>RANK(I53,$I$5:$I90)</f>
        <v>47</v>
      </c>
      <c r="M53" s="7"/>
    </row>
    <row r="54" ht="15" customHeight="1" spans="1:13">
      <c r="A54" s="7">
        <v>50</v>
      </c>
      <c r="B54" s="7" t="s">
        <v>710</v>
      </c>
      <c r="C54" s="29">
        <v>2010618002</v>
      </c>
      <c r="D54" s="7" t="s">
        <v>17</v>
      </c>
      <c r="E54" s="7" t="s">
        <v>18</v>
      </c>
      <c r="F54" s="7" t="s">
        <v>662</v>
      </c>
      <c r="G54" s="13">
        <v>45</v>
      </c>
      <c r="H54" s="13">
        <v>5</v>
      </c>
      <c r="I54" s="13">
        <v>82.7</v>
      </c>
      <c r="J54" s="13">
        <f t="shared" si="0"/>
        <v>77.795</v>
      </c>
      <c r="K54" s="17">
        <f>RANK(J54,$J$5:$J91)</f>
        <v>50</v>
      </c>
      <c r="L54" s="17">
        <f>RANK(I54,$I$5:$I91)</f>
        <v>55</v>
      </c>
      <c r="M54" s="7"/>
    </row>
    <row r="55" ht="15" customHeight="1" spans="1:13">
      <c r="A55" s="7">
        <v>51</v>
      </c>
      <c r="B55" s="27" t="s">
        <v>711</v>
      </c>
      <c r="C55" s="26">
        <v>2010618090</v>
      </c>
      <c r="D55" s="14" t="s">
        <v>17</v>
      </c>
      <c r="E55" s="14" t="s">
        <v>18</v>
      </c>
      <c r="F55" s="27" t="s">
        <v>657</v>
      </c>
      <c r="G55" s="28">
        <v>44</v>
      </c>
      <c r="H55" s="28">
        <v>2</v>
      </c>
      <c r="I55" s="28">
        <v>83.3</v>
      </c>
      <c r="J55" s="13">
        <f t="shared" si="0"/>
        <v>77.705</v>
      </c>
      <c r="K55" s="17">
        <f>RANK(J55,$J$5:$J92)</f>
        <v>51</v>
      </c>
      <c r="L55" s="17">
        <f>RANK(I55,$I$5:$I92)</f>
        <v>50</v>
      </c>
      <c r="M55" s="7"/>
    </row>
    <row r="56" ht="15" customHeight="1" spans="1:13">
      <c r="A56" s="7">
        <v>52</v>
      </c>
      <c r="B56" s="27" t="s">
        <v>712</v>
      </c>
      <c r="C56" s="26">
        <v>2010618070</v>
      </c>
      <c r="D56" s="27" t="s">
        <v>17</v>
      </c>
      <c r="E56" s="27" t="s">
        <v>18</v>
      </c>
      <c r="F56" s="27" t="s">
        <v>657</v>
      </c>
      <c r="G56" s="28">
        <v>45</v>
      </c>
      <c r="H56" s="28">
        <v>0</v>
      </c>
      <c r="I56" s="28">
        <v>83.3</v>
      </c>
      <c r="J56" s="13">
        <f t="shared" si="0"/>
        <v>77.555</v>
      </c>
      <c r="K56" s="17">
        <f>RANK(J56,$J$5:$J93)</f>
        <v>52</v>
      </c>
      <c r="L56" s="17">
        <f>RANK(I56,$I$5:$I93)</f>
        <v>50</v>
      </c>
      <c r="M56" s="7"/>
    </row>
    <row r="57" ht="15" customHeight="1" spans="1:13">
      <c r="A57" s="7">
        <v>53</v>
      </c>
      <c r="B57" s="27" t="s">
        <v>713</v>
      </c>
      <c r="C57" s="31">
        <v>2010618061</v>
      </c>
      <c r="D57" s="27" t="s">
        <v>17</v>
      </c>
      <c r="E57" s="27" t="s">
        <v>18</v>
      </c>
      <c r="F57" s="27" t="s">
        <v>657</v>
      </c>
      <c r="G57" s="28">
        <v>45</v>
      </c>
      <c r="H57" s="28">
        <v>3.5</v>
      </c>
      <c r="I57" s="28">
        <v>82.6</v>
      </c>
      <c r="J57" s="13">
        <f t="shared" si="0"/>
        <v>77.485</v>
      </c>
      <c r="K57" s="17">
        <f>RANK(J57,$J$5:$J94)</f>
        <v>53</v>
      </c>
      <c r="L57" s="17">
        <f>RANK(I57,$I$5:$I94)</f>
        <v>57</v>
      </c>
      <c r="M57" s="7"/>
    </row>
    <row r="58" ht="15" customHeight="1" spans="1:13">
      <c r="A58" s="7">
        <v>54</v>
      </c>
      <c r="B58" s="7" t="s">
        <v>714</v>
      </c>
      <c r="C58" s="29">
        <v>2010618009</v>
      </c>
      <c r="D58" s="7" t="s">
        <v>17</v>
      </c>
      <c r="E58" s="7" t="s">
        <v>18</v>
      </c>
      <c r="F58" s="7" t="s">
        <v>662</v>
      </c>
      <c r="G58" s="13">
        <v>45</v>
      </c>
      <c r="H58" s="13">
        <v>2.1</v>
      </c>
      <c r="I58" s="13">
        <v>82.8</v>
      </c>
      <c r="J58" s="13">
        <f t="shared" si="0"/>
        <v>77.445</v>
      </c>
      <c r="K58" s="17">
        <f>RANK(J58,$J$5:$J95)</f>
        <v>54</v>
      </c>
      <c r="L58" s="17">
        <f>RANK(I58,$I$5:$I95)</f>
        <v>54</v>
      </c>
      <c r="M58" s="7"/>
    </row>
    <row r="59" ht="15" customHeight="1" spans="1:13">
      <c r="A59" s="7">
        <v>55</v>
      </c>
      <c r="B59" s="7" t="s">
        <v>715</v>
      </c>
      <c r="C59" s="29">
        <v>2010618038</v>
      </c>
      <c r="D59" s="7" t="s">
        <v>17</v>
      </c>
      <c r="E59" s="7" t="s">
        <v>18</v>
      </c>
      <c r="F59" s="7" t="s">
        <v>662</v>
      </c>
      <c r="G59" s="13">
        <v>49</v>
      </c>
      <c r="H59" s="13">
        <v>3</v>
      </c>
      <c r="I59" s="13">
        <v>81.9</v>
      </c>
      <c r="J59" s="13">
        <f t="shared" si="0"/>
        <v>77.415</v>
      </c>
      <c r="K59" s="17">
        <f>RANK(J59,$J$5:$J96)</f>
        <v>55</v>
      </c>
      <c r="L59" s="17">
        <f>RANK(I59,$I$5:$I96)</f>
        <v>63</v>
      </c>
      <c r="M59" s="7"/>
    </row>
    <row r="60" ht="15" customHeight="1" spans="1:13">
      <c r="A60" s="7">
        <v>56</v>
      </c>
      <c r="B60" s="7" t="s">
        <v>716</v>
      </c>
      <c r="C60" s="29">
        <v>2010618032</v>
      </c>
      <c r="D60" s="7" t="s">
        <v>17</v>
      </c>
      <c r="E60" s="7" t="s">
        <v>18</v>
      </c>
      <c r="F60" s="7" t="s">
        <v>662</v>
      </c>
      <c r="G60" s="13">
        <v>45</v>
      </c>
      <c r="H60" s="13">
        <v>0</v>
      </c>
      <c r="I60" s="16">
        <v>83</v>
      </c>
      <c r="J60" s="13">
        <f t="shared" si="0"/>
        <v>77.3</v>
      </c>
      <c r="K60" s="17">
        <f>RANK(J60,$J$5:$J97)</f>
        <v>56</v>
      </c>
      <c r="L60" s="17">
        <f>RANK(I60,$I$5:$I97)</f>
        <v>52</v>
      </c>
      <c r="M60" s="7"/>
    </row>
    <row r="61" ht="15" customHeight="1" spans="1:13">
      <c r="A61" s="7">
        <v>57</v>
      </c>
      <c r="B61" s="27" t="s">
        <v>717</v>
      </c>
      <c r="C61" s="26">
        <v>2010618052</v>
      </c>
      <c r="D61" s="27" t="s">
        <v>17</v>
      </c>
      <c r="E61" s="27" t="s">
        <v>18</v>
      </c>
      <c r="F61" s="27" t="s">
        <v>657</v>
      </c>
      <c r="G61" s="28">
        <v>44</v>
      </c>
      <c r="H61" s="28">
        <v>2</v>
      </c>
      <c r="I61" s="28">
        <v>82.6</v>
      </c>
      <c r="J61" s="13">
        <f t="shared" si="0"/>
        <v>77.11</v>
      </c>
      <c r="K61" s="17">
        <f>RANK(J61,$J$5:$J98)</f>
        <v>57</v>
      </c>
      <c r="L61" s="17">
        <f>RANK(I61,$I$5:$I98)</f>
        <v>57</v>
      </c>
      <c r="M61" s="7"/>
    </row>
    <row r="62" ht="15" customHeight="1" spans="1:13">
      <c r="A62" s="7">
        <v>58</v>
      </c>
      <c r="B62" s="7" t="s">
        <v>718</v>
      </c>
      <c r="C62" s="29">
        <v>2010618028</v>
      </c>
      <c r="D62" s="7" t="s">
        <v>17</v>
      </c>
      <c r="E62" s="7" t="s">
        <v>18</v>
      </c>
      <c r="F62" s="7" t="s">
        <v>662</v>
      </c>
      <c r="G62" s="13">
        <v>38</v>
      </c>
      <c r="H62" s="13">
        <v>2</v>
      </c>
      <c r="I62" s="13">
        <v>83.5</v>
      </c>
      <c r="J62" s="13">
        <f t="shared" si="0"/>
        <v>76.975</v>
      </c>
      <c r="K62" s="17">
        <f>RANK(J62,$J$5:$J99)</f>
        <v>58</v>
      </c>
      <c r="L62" s="17">
        <f>RANK(I62,$I$5:$I99)</f>
        <v>49</v>
      </c>
      <c r="M62" s="7"/>
    </row>
    <row r="63" ht="15" customHeight="1" spans="1:13">
      <c r="A63" s="7">
        <v>59</v>
      </c>
      <c r="B63" s="27" t="s">
        <v>719</v>
      </c>
      <c r="C63" s="26">
        <v>2010618066</v>
      </c>
      <c r="D63" s="27" t="s">
        <v>17</v>
      </c>
      <c r="E63" s="27" t="s">
        <v>18</v>
      </c>
      <c r="F63" s="27" t="s">
        <v>657</v>
      </c>
      <c r="G63" s="28">
        <v>43</v>
      </c>
      <c r="H63" s="28">
        <v>0</v>
      </c>
      <c r="I63" s="28">
        <v>82.7</v>
      </c>
      <c r="J63" s="13">
        <f t="shared" si="0"/>
        <v>76.745</v>
      </c>
      <c r="K63" s="17">
        <f>RANK(J63,$J$5:$J100)</f>
        <v>59</v>
      </c>
      <c r="L63" s="17">
        <f>RANK(I63,$I$5:$I100)</f>
        <v>55</v>
      </c>
      <c r="M63" s="7"/>
    </row>
    <row r="64" ht="15" customHeight="1" spans="1:13">
      <c r="A64" s="7">
        <v>60</v>
      </c>
      <c r="B64" s="7" t="s">
        <v>720</v>
      </c>
      <c r="C64" s="29">
        <v>2010618007</v>
      </c>
      <c r="D64" s="7" t="s">
        <v>17</v>
      </c>
      <c r="E64" s="7" t="s">
        <v>18</v>
      </c>
      <c r="F64" s="7" t="s">
        <v>662</v>
      </c>
      <c r="G64" s="13">
        <v>45</v>
      </c>
      <c r="H64" s="13">
        <v>0</v>
      </c>
      <c r="I64" s="13">
        <v>82.3</v>
      </c>
      <c r="J64" s="13">
        <f t="shared" si="0"/>
        <v>76.705</v>
      </c>
      <c r="K64" s="17">
        <f>RANK(J64,$J$5:$J101)</f>
        <v>60</v>
      </c>
      <c r="L64" s="17">
        <f>RANK(I64,$I$5:$I101)</f>
        <v>59</v>
      </c>
      <c r="M64" s="7"/>
    </row>
    <row r="65" ht="15" customHeight="1" spans="1:13">
      <c r="A65" s="7">
        <v>61</v>
      </c>
      <c r="B65" s="7" t="s">
        <v>721</v>
      </c>
      <c r="C65" s="29">
        <v>2010618039</v>
      </c>
      <c r="D65" s="7" t="s">
        <v>17</v>
      </c>
      <c r="E65" s="7" t="s">
        <v>18</v>
      </c>
      <c r="F65" s="7" t="s">
        <v>662</v>
      </c>
      <c r="G65" s="13">
        <v>48</v>
      </c>
      <c r="H65" s="13">
        <v>0</v>
      </c>
      <c r="I65" s="13">
        <v>81.76</v>
      </c>
      <c r="J65" s="13">
        <f t="shared" si="0"/>
        <v>76.696</v>
      </c>
      <c r="K65" s="17">
        <f>RANK(J65,$J$5:$J102)</f>
        <v>61</v>
      </c>
      <c r="L65" s="17">
        <f>RANK(I65,$I$5:$I102)</f>
        <v>66</v>
      </c>
      <c r="M65" s="7"/>
    </row>
    <row r="66" ht="15" customHeight="1" spans="1:13">
      <c r="A66" s="7">
        <v>62</v>
      </c>
      <c r="B66" s="25" t="s">
        <v>722</v>
      </c>
      <c r="C66" s="26">
        <v>2010618056</v>
      </c>
      <c r="D66" s="27" t="s">
        <v>17</v>
      </c>
      <c r="E66" s="27" t="s">
        <v>18</v>
      </c>
      <c r="F66" s="27" t="s">
        <v>657</v>
      </c>
      <c r="G66" s="28">
        <v>44</v>
      </c>
      <c r="H66" s="28">
        <v>0</v>
      </c>
      <c r="I66" s="28">
        <v>82.3</v>
      </c>
      <c r="J66" s="13">
        <f t="shared" si="0"/>
        <v>76.555</v>
      </c>
      <c r="K66" s="17">
        <f>RANK(J66,$J$5:$J103)</f>
        <v>62</v>
      </c>
      <c r="L66" s="17">
        <f>RANK(I66,$I$5:$I103)</f>
        <v>59</v>
      </c>
      <c r="M66" s="7"/>
    </row>
    <row r="67" ht="15" customHeight="1" spans="1:13">
      <c r="A67" s="7">
        <v>63</v>
      </c>
      <c r="B67" s="27" t="s">
        <v>723</v>
      </c>
      <c r="C67" s="26">
        <v>2010628035</v>
      </c>
      <c r="D67" s="14" t="s">
        <v>17</v>
      </c>
      <c r="E67" s="14" t="s">
        <v>18</v>
      </c>
      <c r="F67" s="27" t="s">
        <v>657</v>
      </c>
      <c r="G67" s="28">
        <v>44</v>
      </c>
      <c r="H67" s="28">
        <v>2</v>
      </c>
      <c r="I67" s="28">
        <v>81.9</v>
      </c>
      <c r="J67" s="13">
        <f t="shared" si="0"/>
        <v>76.515</v>
      </c>
      <c r="K67" s="17">
        <f>RANK(J67,$J$5:$J104)</f>
        <v>63</v>
      </c>
      <c r="L67" s="17">
        <f>RANK(I67,$I$5:$I104)</f>
        <v>63</v>
      </c>
      <c r="M67" s="7"/>
    </row>
    <row r="68" ht="15" customHeight="1" spans="1:13">
      <c r="A68" s="7">
        <v>64</v>
      </c>
      <c r="B68" s="7" t="s">
        <v>724</v>
      </c>
      <c r="C68" s="30">
        <v>2010618017</v>
      </c>
      <c r="D68" s="7" t="s">
        <v>17</v>
      </c>
      <c r="E68" s="7" t="s">
        <v>18</v>
      </c>
      <c r="F68" s="7" t="s">
        <v>662</v>
      </c>
      <c r="G68" s="13">
        <v>44</v>
      </c>
      <c r="H68" s="13">
        <v>0</v>
      </c>
      <c r="I68" s="13">
        <v>82.1</v>
      </c>
      <c r="J68" s="13">
        <f t="shared" si="0"/>
        <v>76.385</v>
      </c>
      <c r="K68" s="17">
        <f>RANK(J68,$J$5:$J105)</f>
        <v>64</v>
      </c>
      <c r="L68" s="17">
        <f>RANK(I68,$I$5:$I105)</f>
        <v>61</v>
      </c>
      <c r="M68" s="7"/>
    </row>
    <row r="69" ht="15" customHeight="1" spans="1:13">
      <c r="A69" s="7">
        <v>65</v>
      </c>
      <c r="B69" s="27" t="s">
        <v>725</v>
      </c>
      <c r="C69" s="26">
        <v>2010618083</v>
      </c>
      <c r="D69" s="27" t="s">
        <v>17</v>
      </c>
      <c r="E69" s="27" t="s">
        <v>18</v>
      </c>
      <c r="F69" s="27" t="s">
        <v>657</v>
      </c>
      <c r="G69" s="28">
        <v>47</v>
      </c>
      <c r="H69" s="28">
        <v>1.7</v>
      </c>
      <c r="I69" s="28">
        <v>81.2</v>
      </c>
      <c r="J69" s="13">
        <f t="shared" ref="J69:J86" si="1">(G69+H69)*15%+I69*85%</f>
        <v>76.325</v>
      </c>
      <c r="K69" s="17">
        <f>RANK(J69,$J$5:$J106)</f>
        <v>65</v>
      </c>
      <c r="L69" s="17">
        <f>RANK(I69,$I$5:$I106)</f>
        <v>69</v>
      </c>
      <c r="M69" s="7"/>
    </row>
    <row r="70" ht="15" customHeight="1" spans="1:13">
      <c r="A70" s="7">
        <v>66</v>
      </c>
      <c r="B70" s="27" t="s">
        <v>726</v>
      </c>
      <c r="C70" s="26">
        <v>2010618040</v>
      </c>
      <c r="D70" s="27" t="s">
        <v>17</v>
      </c>
      <c r="E70" s="27" t="s">
        <v>18</v>
      </c>
      <c r="F70" s="27" t="s">
        <v>657</v>
      </c>
      <c r="G70" s="28">
        <v>45</v>
      </c>
      <c r="H70" s="28">
        <v>0</v>
      </c>
      <c r="I70" s="28">
        <v>81.8</v>
      </c>
      <c r="J70" s="13">
        <f t="shared" si="1"/>
        <v>76.28</v>
      </c>
      <c r="K70" s="17">
        <f>RANK(J70,$J$5:$J107)</f>
        <v>66</v>
      </c>
      <c r="L70" s="17">
        <f>RANK(I70,$I$5:$I107)</f>
        <v>65</v>
      </c>
      <c r="M70" s="7"/>
    </row>
    <row r="71" ht="15" customHeight="1" spans="1:13">
      <c r="A71" s="7">
        <v>67</v>
      </c>
      <c r="B71" s="7" t="s">
        <v>727</v>
      </c>
      <c r="C71" s="29">
        <v>2010618008</v>
      </c>
      <c r="D71" s="7" t="s">
        <v>17</v>
      </c>
      <c r="E71" s="7" t="s">
        <v>18</v>
      </c>
      <c r="F71" s="7" t="s">
        <v>662</v>
      </c>
      <c r="G71" s="13">
        <v>42</v>
      </c>
      <c r="H71" s="13">
        <v>0</v>
      </c>
      <c r="I71" s="13">
        <v>82</v>
      </c>
      <c r="J71" s="13">
        <f t="shared" si="1"/>
        <v>76</v>
      </c>
      <c r="K71" s="17">
        <f>RANK(J71,$J$5:$J108)</f>
        <v>67</v>
      </c>
      <c r="L71" s="17">
        <f>RANK(I71,$I$5:$I108)</f>
        <v>62</v>
      </c>
      <c r="M71" s="7"/>
    </row>
    <row r="72" ht="15" customHeight="1" spans="1:13">
      <c r="A72" s="7">
        <v>68</v>
      </c>
      <c r="B72" s="27" t="s">
        <v>728</v>
      </c>
      <c r="C72" s="26">
        <v>2010618084</v>
      </c>
      <c r="D72" s="27" t="s">
        <v>17</v>
      </c>
      <c r="E72" s="27" t="s">
        <v>18</v>
      </c>
      <c r="F72" s="27" t="s">
        <v>657</v>
      </c>
      <c r="G72" s="28">
        <v>43</v>
      </c>
      <c r="H72" s="28">
        <v>3.5</v>
      </c>
      <c r="I72" s="28">
        <v>81.2</v>
      </c>
      <c r="J72" s="13">
        <f t="shared" si="1"/>
        <v>75.995</v>
      </c>
      <c r="K72" s="17">
        <f>RANK(J72,$J$5:$J109)</f>
        <v>68</v>
      </c>
      <c r="L72" s="17">
        <f>RANK(I72,$I$5:$I109)</f>
        <v>69</v>
      </c>
      <c r="M72" s="7"/>
    </row>
    <row r="73" ht="15" customHeight="1" spans="1:13">
      <c r="A73" s="7">
        <v>69</v>
      </c>
      <c r="B73" s="27" t="s">
        <v>729</v>
      </c>
      <c r="C73" s="26">
        <v>2010628011</v>
      </c>
      <c r="D73" s="14" t="s">
        <v>17</v>
      </c>
      <c r="E73" s="14" t="s">
        <v>18</v>
      </c>
      <c r="F73" s="27" t="s">
        <v>657</v>
      </c>
      <c r="G73" s="28">
        <v>44</v>
      </c>
      <c r="H73" s="28">
        <v>0</v>
      </c>
      <c r="I73" s="28">
        <v>81.5</v>
      </c>
      <c r="J73" s="13">
        <f t="shared" si="1"/>
        <v>75.875</v>
      </c>
      <c r="K73" s="17">
        <f>RANK(J73,$J$5:$J110)</f>
        <v>69</v>
      </c>
      <c r="L73" s="17">
        <f>RANK(I73,$I$5:$I110)</f>
        <v>68</v>
      </c>
      <c r="M73" s="7"/>
    </row>
    <row r="74" ht="15" customHeight="1" spans="1:13">
      <c r="A74" s="7">
        <v>70</v>
      </c>
      <c r="B74" s="7" t="s">
        <v>730</v>
      </c>
      <c r="C74" s="29">
        <v>2010618043</v>
      </c>
      <c r="D74" s="7" t="s">
        <v>17</v>
      </c>
      <c r="E74" s="7" t="s">
        <v>18</v>
      </c>
      <c r="F74" s="7" t="s">
        <v>662</v>
      </c>
      <c r="G74" s="13">
        <v>38</v>
      </c>
      <c r="H74" s="13">
        <v>2</v>
      </c>
      <c r="I74" s="13">
        <v>81.6</v>
      </c>
      <c r="J74" s="13">
        <f t="shared" si="1"/>
        <v>75.36</v>
      </c>
      <c r="K74" s="17">
        <f>RANK(J74,$J$5:$J111)</f>
        <v>70</v>
      </c>
      <c r="L74" s="17">
        <f>RANK(I74,$I$5:$I111)</f>
        <v>67</v>
      </c>
      <c r="M74" s="7"/>
    </row>
    <row r="75" ht="15" customHeight="1" spans="1:13">
      <c r="A75" s="7">
        <v>71</v>
      </c>
      <c r="B75" s="27" t="s">
        <v>731</v>
      </c>
      <c r="C75" s="26">
        <v>2010618072</v>
      </c>
      <c r="D75" s="27" t="s">
        <v>17</v>
      </c>
      <c r="E75" s="27" t="s">
        <v>18</v>
      </c>
      <c r="F75" s="27" t="s">
        <v>657</v>
      </c>
      <c r="G75" s="28">
        <v>47</v>
      </c>
      <c r="H75" s="28">
        <v>0</v>
      </c>
      <c r="I75" s="28">
        <v>80</v>
      </c>
      <c r="J75" s="13">
        <f t="shared" si="1"/>
        <v>75.05</v>
      </c>
      <c r="K75" s="17">
        <f>RANK(J75,$J$5:$J112)</f>
        <v>71</v>
      </c>
      <c r="L75" s="17">
        <f>RANK(I75,$I$5:$I112)</f>
        <v>73</v>
      </c>
      <c r="M75" s="7"/>
    </row>
    <row r="76" ht="15" customHeight="1" spans="1:13">
      <c r="A76" s="7">
        <v>72</v>
      </c>
      <c r="B76" s="27" t="s">
        <v>732</v>
      </c>
      <c r="C76" s="26">
        <v>2010618082</v>
      </c>
      <c r="D76" s="27" t="s">
        <v>17</v>
      </c>
      <c r="E76" s="27" t="s">
        <v>18</v>
      </c>
      <c r="F76" s="27" t="s">
        <v>657</v>
      </c>
      <c r="G76" s="28">
        <v>43</v>
      </c>
      <c r="H76" s="28">
        <v>0</v>
      </c>
      <c r="I76" s="28">
        <v>80.7</v>
      </c>
      <c r="J76" s="13">
        <f t="shared" si="1"/>
        <v>75.045</v>
      </c>
      <c r="K76" s="17">
        <f>RANK(J76,$J$5:$J114)</f>
        <v>72</v>
      </c>
      <c r="L76" s="17">
        <f>RANK(I76,$I$5:$I114)</f>
        <v>71</v>
      </c>
      <c r="M76" s="7"/>
    </row>
    <row r="77" ht="15" customHeight="1" spans="1:13">
      <c r="A77" s="7">
        <v>73</v>
      </c>
      <c r="B77" s="27" t="s">
        <v>733</v>
      </c>
      <c r="C77" s="26">
        <v>2010618047</v>
      </c>
      <c r="D77" s="27" t="s">
        <v>17</v>
      </c>
      <c r="E77" s="27" t="s">
        <v>18</v>
      </c>
      <c r="F77" s="27" t="s">
        <v>657</v>
      </c>
      <c r="G77" s="28">
        <v>46</v>
      </c>
      <c r="H77" s="28">
        <v>2.1</v>
      </c>
      <c r="I77" s="28">
        <v>79.8</v>
      </c>
      <c r="J77" s="13">
        <f t="shared" si="1"/>
        <v>75.045</v>
      </c>
      <c r="K77" s="17">
        <v>73</v>
      </c>
      <c r="L77" s="17">
        <f>RANK(I77,$I$5:$I113)</f>
        <v>75</v>
      </c>
      <c r="M77" s="7"/>
    </row>
    <row r="78" ht="15" customHeight="1" spans="1:13">
      <c r="A78" s="7">
        <v>74</v>
      </c>
      <c r="B78" s="7" t="s">
        <v>734</v>
      </c>
      <c r="C78" s="29">
        <v>2010618006</v>
      </c>
      <c r="D78" s="7" t="s">
        <v>17</v>
      </c>
      <c r="E78" s="7" t="s">
        <v>18</v>
      </c>
      <c r="F78" s="7" t="s">
        <v>662</v>
      </c>
      <c r="G78" s="13">
        <v>46</v>
      </c>
      <c r="H78" s="13">
        <v>0.1</v>
      </c>
      <c r="I78" s="13">
        <v>79.9</v>
      </c>
      <c r="J78" s="13">
        <f t="shared" si="1"/>
        <v>74.83</v>
      </c>
      <c r="K78" s="17">
        <f>RANK(J78,$J$5:$J115)</f>
        <v>74</v>
      </c>
      <c r="L78" s="17">
        <f>RANK(I78,$I$5:$I115)</f>
        <v>74</v>
      </c>
      <c r="M78" s="7"/>
    </row>
    <row r="79" ht="15" customHeight="1" spans="1:13">
      <c r="A79" s="7">
        <v>75</v>
      </c>
      <c r="B79" s="7" t="s">
        <v>735</v>
      </c>
      <c r="C79" s="29">
        <v>2010618014</v>
      </c>
      <c r="D79" s="7" t="s">
        <v>17</v>
      </c>
      <c r="E79" s="7" t="s">
        <v>18</v>
      </c>
      <c r="F79" s="7" t="s">
        <v>662</v>
      </c>
      <c r="G79" s="13">
        <v>37</v>
      </c>
      <c r="H79" s="13">
        <v>0</v>
      </c>
      <c r="I79" s="13">
        <v>80.7</v>
      </c>
      <c r="J79" s="13">
        <f t="shared" si="1"/>
        <v>74.145</v>
      </c>
      <c r="K79" s="17">
        <f>RANK(J79,$J$5:$J116)</f>
        <v>75</v>
      </c>
      <c r="L79" s="17">
        <f>RANK(I79,$I$5:$I116)</f>
        <v>71</v>
      </c>
      <c r="M79" s="7"/>
    </row>
    <row r="80" ht="15" customHeight="1" spans="1:13">
      <c r="A80" s="7">
        <v>76</v>
      </c>
      <c r="B80" s="27" t="s">
        <v>736</v>
      </c>
      <c r="C80" s="26">
        <v>2010628009</v>
      </c>
      <c r="D80" s="14" t="s">
        <v>17</v>
      </c>
      <c r="E80" s="14" t="s">
        <v>18</v>
      </c>
      <c r="F80" s="27" t="s">
        <v>657</v>
      </c>
      <c r="G80" s="28">
        <v>44</v>
      </c>
      <c r="H80" s="28">
        <v>0.5</v>
      </c>
      <c r="I80" s="28">
        <v>79</v>
      </c>
      <c r="J80" s="13">
        <f t="shared" si="1"/>
        <v>73.825</v>
      </c>
      <c r="K80" s="17">
        <f>RANK(J80,$J$5:$J117)</f>
        <v>76</v>
      </c>
      <c r="L80" s="17">
        <f>RANK(I80,$I$5:$I117)</f>
        <v>76</v>
      </c>
      <c r="M80" s="7"/>
    </row>
    <row r="81" ht="15" customHeight="1" spans="1:13">
      <c r="A81" s="7">
        <v>77</v>
      </c>
      <c r="B81" s="27" t="s">
        <v>737</v>
      </c>
      <c r="C81" s="26">
        <v>2010618063</v>
      </c>
      <c r="D81" s="14" t="s">
        <v>17</v>
      </c>
      <c r="E81" s="14" t="s">
        <v>18</v>
      </c>
      <c r="F81" s="27" t="s">
        <v>657</v>
      </c>
      <c r="G81" s="28">
        <v>43</v>
      </c>
      <c r="H81" s="28">
        <v>1.5</v>
      </c>
      <c r="I81" s="28">
        <v>77.9</v>
      </c>
      <c r="J81" s="13">
        <f t="shared" si="1"/>
        <v>72.89</v>
      </c>
      <c r="K81" s="17">
        <f>RANK(J81,$J$5:$J118)</f>
        <v>77</v>
      </c>
      <c r="L81" s="17">
        <f>RANK(I81,$I$5:$I118)</f>
        <v>77</v>
      </c>
      <c r="M81" s="7"/>
    </row>
    <row r="82" ht="15" customHeight="1" spans="1:13">
      <c r="A82" s="7">
        <v>78</v>
      </c>
      <c r="B82" s="7" t="s">
        <v>738</v>
      </c>
      <c r="C82" s="30">
        <v>2010618020</v>
      </c>
      <c r="D82" s="7" t="s">
        <v>17</v>
      </c>
      <c r="E82" s="7" t="s">
        <v>18</v>
      </c>
      <c r="F82" s="7" t="s">
        <v>662</v>
      </c>
      <c r="G82" s="13">
        <v>45</v>
      </c>
      <c r="H82" s="13">
        <v>0</v>
      </c>
      <c r="I82" s="13">
        <v>77.3</v>
      </c>
      <c r="J82" s="13">
        <f t="shared" si="1"/>
        <v>72.455</v>
      </c>
      <c r="K82" s="17">
        <f>RANK(J82,$J$5:$J119)</f>
        <v>78</v>
      </c>
      <c r="L82" s="17">
        <f>RANK(I82,$I$5:$I119)</f>
        <v>78</v>
      </c>
      <c r="M82" s="7"/>
    </row>
    <row r="83" ht="15" customHeight="1" spans="1:13">
      <c r="A83" s="7">
        <v>79</v>
      </c>
      <c r="B83" s="27" t="s">
        <v>739</v>
      </c>
      <c r="C83" s="26">
        <v>2010618079</v>
      </c>
      <c r="D83" s="27" t="s">
        <v>17</v>
      </c>
      <c r="E83" s="27" t="s">
        <v>18</v>
      </c>
      <c r="F83" s="27" t="s">
        <v>657</v>
      </c>
      <c r="G83" s="28">
        <v>44</v>
      </c>
      <c r="H83" s="28">
        <v>0</v>
      </c>
      <c r="I83" s="28">
        <v>76.5</v>
      </c>
      <c r="J83" s="13">
        <f t="shared" si="1"/>
        <v>71.625</v>
      </c>
      <c r="K83" s="17">
        <f>RANK(J83,$J$5:$J120)</f>
        <v>79</v>
      </c>
      <c r="L83" s="17">
        <f>RANK(I83,$I$5:$I120)</f>
        <v>79</v>
      </c>
      <c r="M83" s="7"/>
    </row>
    <row r="84" ht="15" customHeight="1" spans="1:13">
      <c r="A84" s="7">
        <v>80</v>
      </c>
      <c r="B84" s="7" t="s">
        <v>740</v>
      </c>
      <c r="C84" s="29">
        <v>2010618031</v>
      </c>
      <c r="D84" s="7" t="s">
        <v>17</v>
      </c>
      <c r="E84" s="7" t="s">
        <v>18</v>
      </c>
      <c r="F84" s="7" t="s">
        <v>662</v>
      </c>
      <c r="G84" s="13">
        <v>44</v>
      </c>
      <c r="H84" s="13">
        <v>0</v>
      </c>
      <c r="I84" s="13">
        <v>75.3</v>
      </c>
      <c r="J84" s="13">
        <f t="shared" si="1"/>
        <v>70.605</v>
      </c>
      <c r="K84" s="17">
        <f>RANK(J84,$J$5:$J121)</f>
        <v>80</v>
      </c>
      <c r="L84" s="17">
        <f>RANK(I84,$I$5:$I121)</f>
        <v>80</v>
      </c>
      <c r="M84" s="7"/>
    </row>
    <row r="85" ht="15" customHeight="1" spans="1:13">
      <c r="A85" s="7">
        <v>81</v>
      </c>
      <c r="B85" s="7" t="s">
        <v>741</v>
      </c>
      <c r="C85" s="30">
        <v>2010618022</v>
      </c>
      <c r="D85" s="7" t="s">
        <v>17</v>
      </c>
      <c r="E85" s="7" t="s">
        <v>18</v>
      </c>
      <c r="F85" s="7" t="s">
        <v>662</v>
      </c>
      <c r="G85" s="13">
        <v>43</v>
      </c>
      <c r="H85" s="13">
        <v>0</v>
      </c>
      <c r="I85" s="13">
        <v>75.2</v>
      </c>
      <c r="J85" s="13">
        <f t="shared" si="1"/>
        <v>70.37</v>
      </c>
      <c r="K85" s="17">
        <f>RANK(J85,$J$5:$J122)</f>
        <v>81</v>
      </c>
      <c r="L85" s="17">
        <f>RANK(I85,$I$5:$I122)</f>
        <v>81</v>
      </c>
      <c r="M85" s="7"/>
    </row>
    <row r="86" ht="15" customHeight="1" spans="1:13">
      <c r="A86" s="7">
        <v>82</v>
      </c>
      <c r="B86" s="27" t="s">
        <v>742</v>
      </c>
      <c r="C86" s="26">
        <v>2010618055</v>
      </c>
      <c r="D86" s="27" t="s">
        <v>17</v>
      </c>
      <c r="E86" s="27" t="s">
        <v>18</v>
      </c>
      <c r="F86" s="27" t="s">
        <v>657</v>
      </c>
      <c r="G86" s="28">
        <v>42</v>
      </c>
      <c r="H86" s="28">
        <v>0</v>
      </c>
      <c r="I86" s="28">
        <v>71.3</v>
      </c>
      <c r="J86" s="13">
        <f t="shared" si="1"/>
        <v>66.905</v>
      </c>
      <c r="K86" s="17">
        <f>RANK(J86,$J$5:$J123)</f>
        <v>82</v>
      </c>
      <c r="L86" s="17">
        <f>RANK(I86,$I$5:$I123)</f>
        <v>82</v>
      </c>
      <c r="M86" s="7"/>
    </row>
    <row r="87" spans="1:12">
      <c r="A87"/>
      <c r="B87"/>
      <c r="C87"/>
      <c r="D87"/>
      <c r="E87"/>
      <c r="F87"/>
      <c r="G87" s="35"/>
      <c r="H87" s="35"/>
      <c r="I87" s="35"/>
      <c r="J87" s="35"/>
      <c r="K87" s="35"/>
      <c r="L87" s="35"/>
    </row>
    <row r="88" spans="1:12">
      <c r="A88"/>
      <c r="B88"/>
      <c r="C88"/>
      <c r="D88"/>
      <c r="E88"/>
      <c r="F88"/>
      <c r="G88" s="35"/>
      <c r="H88" s="35"/>
      <c r="I88" s="35"/>
      <c r="J88" s="35"/>
      <c r="K88" s="35"/>
      <c r="L88" s="35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zoomScale="80" zoomScaleNormal="80" zoomScaleSheetLayoutView="60" workbookViewId="0">
      <selection activeCell="A1" sqref="$A1:$XFD1048576"/>
    </sheetView>
  </sheetViews>
  <sheetFormatPr defaultColWidth="10" defaultRowHeight="15.6"/>
  <cols>
    <col min="1" max="1" width="5.77777777777778" style="1" customWidth="1"/>
    <col min="2" max="2" width="18.7777777777778" style="1" customWidth="1"/>
    <col min="3" max="3" width="18.7777777777778" customWidth="1"/>
    <col min="4" max="6" width="18.7777777777778" style="1" customWidth="1"/>
    <col min="7" max="12" width="18.7777777777778" style="5" customWidth="1"/>
    <col min="13" max="13" width="18.7777777777778" style="1" customWidth="1"/>
    <col min="16" max="16384" width="10" style="1"/>
  </cols>
  <sheetData>
    <row r="1" s="1" customFormat="1" ht="15" customHeight="1" spans="1:15">
      <c r="A1" s="6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/>
      <c r="O1"/>
    </row>
    <row r="2" s="1" customFormat="1" ht="25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/>
      <c r="O2"/>
    </row>
    <row r="3" s="2" customFormat="1" ht="30" customHeight="1" spans="1:15">
      <c r="A3" s="6" t="s">
        <v>2</v>
      </c>
      <c r="B3" s="6"/>
      <c r="C3" s="9"/>
      <c r="D3" s="6"/>
      <c r="E3" s="6"/>
      <c r="F3" s="6"/>
      <c r="G3" s="6"/>
      <c r="H3" s="6"/>
      <c r="I3" s="6"/>
      <c r="J3" s="6"/>
      <c r="K3" s="6"/>
      <c r="L3" s="6"/>
      <c r="M3" s="6"/>
      <c r="N3"/>
      <c r="O3"/>
    </row>
    <row r="4" s="3" customFormat="1" ht="40" customHeight="1" spans="1:15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  <c r="L4" s="11" t="s">
        <v>14</v>
      </c>
      <c r="M4" s="10" t="s">
        <v>15</v>
      </c>
      <c r="N4"/>
      <c r="O4"/>
    </row>
    <row r="5" s="4" customFormat="1" ht="15" customHeight="1" spans="1:15">
      <c r="A5" s="7">
        <v>1</v>
      </c>
      <c r="B5" s="7" t="s">
        <v>743</v>
      </c>
      <c r="C5" s="12">
        <v>2010628003</v>
      </c>
      <c r="D5" s="12" t="s">
        <v>17</v>
      </c>
      <c r="E5" s="12" t="s">
        <v>495</v>
      </c>
      <c r="F5" s="7" t="s">
        <v>744</v>
      </c>
      <c r="G5" s="13">
        <v>45</v>
      </c>
      <c r="H5" s="13">
        <v>0.9</v>
      </c>
      <c r="I5" s="13">
        <v>89.2</v>
      </c>
      <c r="J5" s="15">
        <f t="shared" ref="J5:J42" si="0">(G5+H5)*0.15+I5*0.85</f>
        <v>82.705</v>
      </c>
      <c r="K5" s="17">
        <f>RANK(J5,$J$5:$J42)</f>
        <v>1</v>
      </c>
      <c r="L5" s="17">
        <f>RANK(I5,$I$5:$I42)</f>
        <v>1</v>
      </c>
      <c r="M5" s="7"/>
      <c r="N5"/>
      <c r="O5"/>
    </row>
    <row r="6" s="4" customFormat="1" ht="15" customHeight="1" spans="1:15">
      <c r="A6" s="7">
        <v>2</v>
      </c>
      <c r="B6" s="7" t="s">
        <v>745</v>
      </c>
      <c r="C6" s="12">
        <v>2010628020</v>
      </c>
      <c r="D6" s="14" t="s">
        <v>17</v>
      </c>
      <c r="E6" s="7" t="s">
        <v>495</v>
      </c>
      <c r="F6" s="7" t="s">
        <v>744</v>
      </c>
      <c r="G6" s="13">
        <v>47</v>
      </c>
      <c r="H6" s="13">
        <v>2.7</v>
      </c>
      <c r="I6" s="13">
        <v>87.4</v>
      </c>
      <c r="J6" s="15">
        <f t="shared" si="0"/>
        <v>81.745</v>
      </c>
      <c r="K6" s="17">
        <f>RANK(J6,$J$5:$J43)</f>
        <v>2</v>
      </c>
      <c r="L6" s="17">
        <f>RANK(I6,$I$5:$I43)</f>
        <v>2</v>
      </c>
      <c r="M6" s="7"/>
      <c r="N6"/>
      <c r="O6"/>
    </row>
    <row r="7" s="4" customFormat="1" ht="15" customHeight="1" spans="1:15">
      <c r="A7" s="7">
        <v>3</v>
      </c>
      <c r="B7" s="7" t="s">
        <v>746</v>
      </c>
      <c r="C7" s="12">
        <v>2010628031</v>
      </c>
      <c r="D7" s="7" t="s">
        <v>17</v>
      </c>
      <c r="E7" s="7" t="s">
        <v>495</v>
      </c>
      <c r="F7" s="7" t="s">
        <v>744</v>
      </c>
      <c r="G7" s="13">
        <v>47</v>
      </c>
      <c r="H7" s="13">
        <v>3.7</v>
      </c>
      <c r="I7" s="13">
        <v>87.2</v>
      </c>
      <c r="J7" s="15">
        <f t="shared" si="0"/>
        <v>81.725</v>
      </c>
      <c r="K7" s="17">
        <f>RANK(J7,$J$5:$J44)</f>
        <v>3</v>
      </c>
      <c r="L7" s="17">
        <f>RANK(I7,$I$5:$I44)</f>
        <v>3</v>
      </c>
      <c r="M7" s="7"/>
      <c r="N7"/>
      <c r="O7"/>
    </row>
    <row r="8" s="4" customFormat="1" ht="15" customHeight="1" spans="1:15">
      <c r="A8" s="7">
        <v>4</v>
      </c>
      <c r="B8" s="7" t="s">
        <v>747</v>
      </c>
      <c r="C8" s="12">
        <v>2010628032</v>
      </c>
      <c r="D8" s="7" t="s">
        <v>17</v>
      </c>
      <c r="E8" s="7" t="s">
        <v>495</v>
      </c>
      <c r="F8" s="7" t="s">
        <v>744</v>
      </c>
      <c r="G8" s="13">
        <v>45</v>
      </c>
      <c r="H8" s="13">
        <v>3.1</v>
      </c>
      <c r="I8" s="13">
        <v>86.1</v>
      </c>
      <c r="J8" s="15">
        <f t="shared" si="0"/>
        <v>80.4</v>
      </c>
      <c r="K8" s="17">
        <f>RANK(J8,$J$5:$J45)</f>
        <v>4</v>
      </c>
      <c r="L8" s="17">
        <f>RANK(I8,$I$5:$I45)</f>
        <v>4</v>
      </c>
      <c r="M8" s="7"/>
      <c r="N8"/>
      <c r="O8"/>
    </row>
    <row r="9" s="4" customFormat="1" ht="15" customHeight="1" spans="1:15">
      <c r="A9" s="7">
        <v>5</v>
      </c>
      <c r="B9" s="7" t="s">
        <v>748</v>
      </c>
      <c r="C9" s="12">
        <v>2010628043</v>
      </c>
      <c r="D9" s="12" t="s">
        <v>17</v>
      </c>
      <c r="E9" s="12" t="s">
        <v>495</v>
      </c>
      <c r="F9" s="7" t="s">
        <v>744</v>
      </c>
      <c r="G9" s="13">
        <v>46</v>
      </c>
      <c r="H9" s="13">
        <v>6</v>
      </c>
      <c r="I9" s="13">
        <v>85.4</v>
      </c>
      <c r="J9" s="15">
        <f t="shared" si="0"/>
        <v>80.39</v>
      </c>
      <c r="K9" s="17">
        <f>RANK(J9,$J$5:$J46)</f>
        <v>5</v>
      </c>
      <c r="L9" s="17">
        <f>RANK(I9,$I$5:$I46)</f>
        <v>7</v>
      </c>
      <c r="M9" s="7"/>
      <c r="N9"/>
      <c r="O9"/>
    </row>
    <row r="10" s="4" customFormat="1" ht="15" customHeight="1" spans="1:15">
      <c r="A10" s="7">
        <v>6</v>
      </c>
      <c r="B10" s="12" t="s">
        <v>749</v>
      </c>
      <c r="C10" s="12">
        <v>2010628021</v>
      </c>
      <c r="D10" s="12" t="s">
        <v>17</v>
      </c>
      <c r="E10" s="12" t="s">
        <v>495</v>
      </c>
      <c r="F10" s="7" t="s">
        <v>744</v>
      </c>
      <c r="G10" s="15">
        <v>45</v>
      </c>
      <c r="H10" s="15">
        <v>0.2</v>
      </c>
      <c r="I10" s="15">
        <v>86.1</v>
      </c>
      <c r="J10" s="15">
        <f t="shared" si="0"/>
        <v>79.965</v>
      </c>
      <c r="K10" s="17">
        <f>RANK(J10,$J$5:$J47)</f>
        <v>6</v>
      </c>
      <c r="L10" s="17">
        <f>RANK(I10,$I$5:$I47)</f>
        <v>4</v>
      </c>
      <c r="M10" s="7"/>
      <c r="N10"/>
      <c r="O10"/>
    </row>
    <row r="11" s="4" customFormat="1" ht="15" customHeight="1" spans="1:15">
      <c r="A11" s="7">
        <v>7</v>
      </c>
      <c r="B11" s="7" t="s">
        <v>750</v>
      </c>
      <c r="C11" s="12">
        <v>2010628024</v>
      </c>
      <c r="D11" s="12" t="s">
        <v>17</v>
      </c>
      <c r="E11" s="12" t="s">
        <v>495</v>
      </c>
      <c r="F11" s="7" t="s">
        <v>744</v>
      </c>
      <c r="G11" s="13">
        <v>50.2</v>
      </c>
      <c r="H11" s="13">
        <v>1.3</v>
      </c>
      <c r="I11" s="13">
        <v>84.8</v>
      </c>
      <c r="J11" s="15">
        <f t="shared" si="0"/>
        <v>79.805</v>
      </c>
      <c r="K11" s="17">
        <f>RANK(J11,$J$5:$J48)</f>
        <v>7</v>
      </c>
      <c r="L11" s="17">
        <f>RANK(I11,$I$5:$I48)</f>
        <v>15</v>
      </c>
      <c r="M11" s="7"/>
      <c r="N11"/>
      <c r="O11"/>
    </row>
    <row r="12" s="4" customFormat="1" ht="15" customHeight="1" spans="1:15">
      <c r="A12" s="7">
        <v>8</v>
      </c>
      <c r="B12" s="7" t="s">
        <v>751</v>
      </c>
      <c r="C12" s="12">
        <v>2010628013</v>
      </c>
      <c r="D12" s="7" t="s">
        <v>17</v>
      </c>
      <c r="E12" s="7" t="s">
        <v>495</v>
      </c>
      <c r="F12" s="7" t="s">
        <v>744</v>
      </c>
      <c r="G12" s="13">
        <v>45</v>
      </c>
      <c r="H12" s="13">
        <v>3.1</v>
      </c>
      <c r="I12" s="13">
        <v>85.3</v>
      </c>
      <c r="J12" s="15">
        <f t="shared" si="0"/>
        <v>79.72</v>
      </c>
      <c r="K12" s="17">
        <f>RANK(J12,$J$5:$J49)</f>
        <v>8</v>
      </c>
      <c r="L12" s="17">
        <f>RANK(I12,$I$5:$I49)</f>
        <v>9</v>
      </c>
      <c r="M12" s="7"/>
      <c r="N12"/>
      <c r="O12"/>
    </row>
    <row r="13" s="4" customFormat="1" ht="15" customHeight="1" spans="1:15">
      <c r="A13" s="7">
        <v>9</v>
      </c>
      <c r="B13" s="7" t="s">
        <v>752</v>
      </c>
      <c r="C13" s="12">
        <v>2010628041</v>
      </c>
      <c r="D13" s="12" t="s">
        <v>17</v>
      </c>
      <c r="E13" s="12" t="s">
        <v>495</v>
      </c>
      <c r="F13" s="7" t="s">
        <v>744</v>
      </c>
      <c r="G13" s="13">
        <v>46</v>
      </c>
      <c r="H13" s="13">
        <v>2.3</v>
      </c>
      <c r="I13" s="13">
        <v>85.1</v>
      </c>
      <c r="J13" s="15">
        <f t="shared" si="0"/>
        <v>79.58</v>
      </c>
      <c r="K13" s="17">
        <f>RANK(J13,$J$5:$J50)</f>
        <v>9</v>
      </c>
      <c r="L13" s="17">
        <f>RANK(I13,$I$5:$I50)</f>
        <v>11</v>
      </c>
      <c r="M13" s="7"/>
      <c r="N13"/>
      <c r="O13"/>
    </row>
    <row r="14" s="4" customFormat="1" ht="15" customHeight="1" spans="1:15">
      <c r="A14" s="7">
        <v>10</v>
      </c>
      <c r="B14" s="7" t="s">
        <v>753</v>
      </c>
      <c r="C14" s="12">
        <v>2010628036</v>
      </c>
      <c r="D14" s="7" t="s">
        <v>17</v>
      </c>
      <c r="E14" s="7" t="s">
        <v>495</v>
      </c>
      <c r="F14" s="7" t="s">
        <v>744</v>
      </c>
      <c r="G14" s="13">
        <v>46</v>
      </c>
      <c r="H14" s="13">
        <v>0</v>
      </c>
      <c r="I14" s="13">
        <v>85.5</v>
      </c>
      <c r="J14" s="15">
        <f t="shared" si="0"/>
        <v>79.575</v>
      </c>
      <c r="K14" s="17">
        <f>RANK(J14,$J$5:$J51)</f>
        <v>10</v>
      </c>
      <c r="L14" s="17">
        <f>RANK(I14,$I$5:$I51)</f>
        <v>6</v>
      </c>
      <c r="M14" s="7"/>
      <c r="N14"/>
      <c r="O14"/>
    </row>
    <row r="15" s="4" customFormat="1" ht="15" customHeight="1" spans="1:15">
      <c r="A15" s="7">
        <v>11</v>
      </c>
      <c r="B15" s="7" t="s">
        <v>754</v>
      </c>
      <c r="C15" s="12">
        <v>2010628018</v>
      </c>
      <c r="D15" s="12" t="s">
        <v>17</v>
      </c>
      <c r="E15" s="12" t="s">
        <v>495</v>
      </c>
      <c r="F15" s="7" t="s">
        <v>744</v>
      </c>
      <c r="G15" s="13">
        <v>48</v>
      </c>
      <c r="H15" s="13">
        <v>0.7</v>
      </c>
      <c r="I15" s="13">
        <v>85</v>
      </c>
      <c r="J15" s="15">
        <f t="shared" si="0"/>
        <v>79.555</v>
      </c>
      <c r="K15" s="17">
        <f>RANK(J15,$J$5:$J52)</f>
        <v>11</v>
      </c>
      <c r="L15" s="17">
        <f>RANK(I15,$I$5:$I52)</f>
        <v>12</v>
      </c>
      <c r="M15" s="7"/>
      <c r="N15"/>
      <c r="O15"/>
    </row>
    <row r="16" s="4" customFormat="1" ht="15" customHeight="1" spans="1:15">
      <c r="A16" s="7">
        <v>12</v>
      </c>
      <c r="B16" s="7" t="s">
        <v>755</v>
      </c>
      <c r="C16" s="12">
        <v>2010628030</v>
      </c>
      <c r="D16" s="7" t="s">
        <v>17</v>
      </c>
      <c r="E16" s="7" t="s">
        <v>495</v>
      </c>
      <c r="F16" s="7" t="s">
        <v>744</v>
      </c>
      <c r="G16" s="13">
        <v>45</v>
      </c>
      <c r="H16" s="13">
        <v>1.8</v>
      </c>
      <c r="I16" s="13">
        <v>85.3</v>
      </c>
      <c r="J16" s="15">
        <f t="shared" si="0"/>
        <v>79.525</v>
      </c>
      <c r="K16" s="17">
        <f>RANK(J16,$J$5:$J53)</f>
        <v>12</v>
      </c>
      <c r="L16" s="17">
        <f>RANK(I16,$I$5:$I53)</f>
        <v>9</v>
      </c>
      <c r="M16" s="7"/>
      <c r="N16"/>
      <c r="O16"/>
    </row>
    <row r="17" s="4" customFormat="1" ht="15" customHeight="1" spans="1:15">
      <c r="A17" s="7">
        <v>13</v>
      </c>
      <c r="B17" s="7" t="s">
        <v>756</v>
      </c>
      <c r="C17" s="12">
        <v>2010628019</v>
      </c>
      <c r="D17" s="14" t="s">
        <v>17</v>
      </c>
      <c r="E17" s="7" t="s">
        <v>495</v>
      </c>
      <c r="F17" s="7" t="s">
        <v>744</v>
      </c>
      <c r="G17" s="13">
        <v>46</v>
      </c>
      <c r="H17" s="13">
        <v>2.3</v>
      </c>
      <c r="I17" s="13">
        <v>84.9</v>
      </c>
      <c r="J17" s="15">
        <f t="shared" si="0"/>
        <v>79.41</v>
      </c>
      <c r="K17" s="17">
        <f>RANK(J17,$J$5:$J54)</f>
        <v>13</v>
      </c>
      <c r="L17" s="17">
        <f>RANK(I17,$I$5:$I54)</f>
        <v>13</v>
      </c>
      <c r="M17" s="7"/>
      <c r="N17"/>
      <c r="O17"/>
    </row>
    <row r="18" s="4" customFormat="1" ht="15" customHeight="1" spans="1:15">
      <c r="A18" s="7">
        <v>14</v>
      </c>
      <c r="B18" s="7" t="s">
        <v>757</v>
      </c>
      <c r="C18" s="12">
        <v>2010628016</v>
      </c>
      <c r="D18" s="7" t="s">
        <v>17</v>
      </c>
      <c r="E18" s="7" t="s">
        <v>495</v>
      </c>
      <c r="F18" s="7" t="s">
        <v>744</v>
      </c>
      <c r="G18" s="13">
        <v>48</v>
      </c>
      <c r="H18" s="13">
        <v>8.8</v>
      </c>
      <c r="I18" s="13">
        <v>83.4</v>
      </c>
      <c r="J18" s="15">
        <f t="shared" si="0"/>
        <v>79.41</v>
      </c>
      <c r="K18" s="17">
        <v>14</v>
      </c>
      <c r="L18" s="17">
        <f>RANK(I18,$I$5:$I55)</f>
        <v>24</v>
      </c>
      <c r="M18" s="7"/>
      <c r="N18"/>
      <c r="O18"/>
    </row>
    <row r="19" s="4" customFormat="1" ht="15" customHeight="1" spans="1:15">
      <c r="A19" s="7">
        <v>15</v>
      </c>
      <c r="B19" s="7" t="s">
        <v>758</v>
      </c>
      <c r="C19" s="12">
        <v>2010628034</v>
      </c>
      <c r="D19" s="12" t="s">
        <v>17</v>
      </c>
      <c r="E19" s="12" t="s">
        <v>495</v>
      </c>
      <c r="F19" s="7" t="s">
        <v>744</v>
      </c>
      <c r="G19" s="13">
        <v>45</v>
      </c>
      <c r="H19" s="13">
        <v>0</v>
      </c>
      <c r="I19" s="13">
        <v>85.4</v>
      </c>
      <c r="J19" s="15">
        <f t="shared" si="0"/>
        <v>79.34</v>
      </c>
      <c r="K19" s="17">
        <f>RANK(J19,$J$5:$J56)</f>
        <v>15</v>
      </c>
      <c r="L19" s="17">
        <f>RANK(I19,$I$5:$I56)</f>
        <v>7</v>
      </c>
      <c r="M19" s="7"/>
      <c r="N19"/>
      <c r="O19"/>
    </row>
    <row r="20" s="4" customFormat="1" ht="15" customHeight="1" spans="1:15">
      <c r="A20" s="7">
        <v>16</v>
      </c>
      <c r="B20" s="7" t="s">
        <v>759</v>
      </c>
      <c r="C20" s="12">
        <v>2010628042</v>
      </c>
      <c r="D20" s="7" t="s">
        <v>17</v>
      </c>
      <c r="E20" s="7" t="s">
        <v>495</v>
      </c>
      <c r="F20" s="7" t="s">
        <v>744</v>
      </c>
      <c r="G20" s="13">
        <v>49</v>
      </c>
      <c r="H20" s="13">
        <v>1.9</v>
      </c>
      <c r="I20" s="13">
        <v>84.3</v>
      </c>
      <c r="J20" s="15">
        <f t="shared" si="0"/>
        <v>79.29</v>
      </c>
      <c r="K20" s="17">
        <f>RANK(J20,$J$5:$J57)</f>
        <v>16</v>
      </c>
      <c r="L20" s="17">
        <f>RANK(I20,$I$5:$I57)</f>
        <v>18</v>
      </c>
      <c r="M20" s="7"/>
      <c r="N20"/>
      <c r="O20"/>
    </row>
    <row r="21" s="4" customFormat="1" ht="15" customHeight="1" spans="1:15">
      <c r="A21" s="7">
        <v>17</v>
      </c>
      <c r="B21" s="7" t="s">
        <v>760</v>
      </c>
      <c r="C21" s="12">
        <v>2010628022</v>
      </c>
      <c r="D21" s="14" t="s">
        <v>17</v>
      </c>
      <c r="E21" s="7" t="s">
        <v>495</v>
      </c>
      <c r="F21" s="7" t="s">
        <v>744</v>
      </c>
      <c r="G21" s="13">
        <v>45</v>
      </c>
      <c r="H21" s="13">
        <v>2.6</v>
      </c>
      <c r="I21" s="13">
        <v>84.5</v>
      </c>
      <c r="J21" s="15">
        <f t="shared" si="0"/>
        <v>78.965</v>
      </c>
      <c r="K21" s="17">
        <f>RANK(J21,$J$5:$J58)</f>
        <v>17</v>
      </c>
      <c r="L21" s="17">
        <f>RANK(I21,$I$5:$I58)</f>
        <v>17</v>
      </c>
      <c r="M21" s="7"/>
      <c r="N21"/>
      <c r="O21"/>
    </row>
    <row r="22" s="4" customFormat="1" ht="15" customHeight="1" spans="1:15">
      <c r="A22" s="7">
        <v>18</v>
      </c>
      <c r="B22" s="7" t="s">
        <v>761</v>
      </c>
      <c r="C22" s="12">
        <v>2010628014</v>
      </c>
      <c r="D22" s="7" t="s">
        <v>17</v>
      </c>
      <c r="E22" s="7" t="s">
        <v>495</v>
      </c>
      <c r="F22" s="7" t="s">
        <v>744</v>
      </c>
      <c r="G22" s="16">
        <v>47</v>
      </c>
      <c r="H22" s="16">
        <v>0.5</v>
      </c>
      <c r="I22" s="13">
        <v>84.2</v>
      </c>
      <c r="J22" s="15">
        <f t="shared" si="0"/>
        <v>78.695</v>
      </c>
      <c r="K22" s="17">
        <f>RANK(J22,$J$5:$J59)</f>
        <v>18</v>
      </c>
      <c r="L22" s="17">
        <f>RANK(I22,$I$5:$I59)</f>
        <v>19</v>
      </c>
      <c r="M22" s="7"/>
      <c r="N22"/>
      <c r="O22"/>
    </row>
    <row r="23" s="4" customFormat="1" ht="15" customHeight="1" spans="1:15">
      <c r="A23" s="7">
        <v>19</v>
      </c>
      <c r="B23" s="7" t="s">
        <v>762</v>
      </c>
      <c r="C23" s="12">
        <v>2010628026</v>
      </c>
      <c r="D23" s="14" t="s">
        <v>17</v>
      </c>
      <c r="E23" s="7" t="s">
        <v>495</v>
      </c>
      <c r="F23" s="7" t="s">
        <v>744</v>
      </c>
      <c r="G23" s="13">
        <v>45</v>
      </c>
      <c r="H23" s="13">
        <v>0</v>
      </c>
      <c r="I23" s="13">
        <v>84.6</v>
      </c>
      <c r="J23" s="15">
        <f t="shared" si="0"/>
        <v>78.66</v>
      </c>
      <c r="K23" s="17">
        <f>RANK(J23,$J$5:$J60)</f>
        <v>19</v>
      </c>
      <c r="L23" s="17">
        <f>RANK(I23,$I$5:$I60)</f>
        <v>16</v>
      </c>
      <c r="M23" s="7"/>
      <c r="N23"/>
      <c r="O23"/>
    </row>
    <row r="24" s="4" customFormat="1" ht="15" customHeight="1" spans="1:15">
      <c r="A24" s="7">
        <v>20</v>
      </c>
      <c r="B24" s="7" t="s">
        <v>763</v>
      </c>
      <c r="C24" s="12">
        <v>2010628037</v>
      </c>
      <c r="D24" s="7" t="s">
        <v>17</v>
      </c>
      <c r="E24" s="7" t="s">
        <v>495</v>
      </c>
      <c r="F24" s="7" t="s">
        <v>744</v>
      </c>
      <c r="G24" s="13">
        <v>46</v>
      </c>
      <c r="H24" s="13">
        <v>5.2</v>
      </c>
      <c r="I24" s="13">
        <v>83.5</v>
      </c>
      <c r="J24" s="15">
        <f t="shared" si="0"/>
        <v>78.655</v>
      </c>
      <c r="K24" s="17">
        <f>RANK(J24,$J$5:$J61)</f>
        <v>20</v>
      </c>
      <c r="L24" s="17">
        <f>RANK(I24,$I$5:$I61)</f>
        <v>22</v>
      </c>
      <c r="M24" s="7"/>
      <c r="N24"/>
      <c r="O24"/>
    </row>
    <row r="25" s="4" customFormat="1" ht="15" customHeight="1" spans="1:15">
      <c r="A25" s="7">
        <v>21</v>
      </c>
      <c r="B25" s="7" t="s">
        <v>764</v>
      </c>
      <c r="C25" s="12">
        <v>2010628015</v>
      </c>
      <c r="D25" s="7" t="s">
        <v>17</v>
      </c>
      <c r="E25" s="7" t="s">
        <v>495</v>
      </c>
      <c r="F25" s="7" t="s">
        <v>744</v>
      </c>
      <c r="G25" s="16">
        <v>42</v>
      </c>
      <c r="H25" s="13">
        <v>0</v>
      </c>
      <c r="I25" s="13">
        <v>84.9</v>
      </c>
      <c r="J25" s="15">
        <f t="shared" si="0"/>
        <v>78.465</v>
      </c>
      <c r="K25" s="17">
        <f>RANK(J25,$J$5:$J62)</f>
        <v>21</v>
      </c>
      <c r="L25" s="17">
        <f>RANK(I25,$I$5:$I62)</f>
        <v>13</v>
      </c>
      <c r="M25" s="7"/>
      <c r="N25"/>
      <c r="O25"/>
    </row>
    <row r="26" s="4" customFormat="1" ht="15" customHeight="1" spans="1:15">
      <c r="A26" s="7">
        <v>22</v>
      </c>
      <c r="B26" s="7" t="s">
        <v>765</v>
      </c>
      <c r="C26" s="12">
        <v>2010628001</v>
      </c>
      <c r="D26" s="12" t="s">
        <v>17</v>
      </c>
      <c r="E26" s="12" t="s">
        <v>495</v>
      </c>
      <c r="F26" s="7" t="s">
        <v>744</v>
      </c>
      <c r="G26" s="13">
        <v>43</v>
      </c>
      <c r="H26" s="13">
        <v>2.2</v>
      </c>
      <c r="I26" s="13">
        <v>84.2</v>
      </c>
      <c r="J26" s="15">
        <f t="shared" si="0"/>
        <v>78.35</v>
      </c>
      <c r="K26" s="17">
        <f>RANK(J26,$J$5:$J63)</f>
        <v>22</v>
      </c>
      <c r="L26" s="17">
        <f>RANK(I26,$I$5:$I63)</f>
        <v>19</v>
      </c>
      <c r="M26" s="7"/>
      <c r="N26"/>
      <c r="O26"/>
    </row>
    <row r="27" s="4" customFormat="1" ht="15" customHeight="1" spans="1:15">
      <c r="A27" s="7">
        <v>23</v>
      </c>
      <c r="B27" s="7" t="s">
        <v>766</v>
      </c>
      <c r="C27" s="12">
        <v>2010628044</v>
      </c>
      <c r="D27" s="12" t="s">
        <v>17</v>
      </c>
      <c r="E27" s="12" t="s">
        <v>495</v>
      </c>
      <c r="F27" s="7" t="s">
        <v>744</v>
      </c>
      <c r="G27" s="13">
        <v>47</v>
      </c>
      <c r="H27" s="13">
        <v>5</v>
      </c>
      <c r="I27" s="13">
        <v>83</v>
      </c>
      <c r="J27" s="15">
        <f t="shared" si="0"/>
        <v>78.35</v>
      </c>
      <c r="K27" s="17">
        <v>23</v>
      </c>
      <c r="L27" s="17">
        <f>RANK(I27,$I$5:$I64)</f>
        <v>28</v>
      </c>
      <c r="M27" s="7"/>
      <c r="N27"/>
      <c r="O27"/>
    </row>
    <row r="28" s="4" customFormat="1" ht="15" customHeight="1" spans="1:15">
      <c r="A28" s="7">
        <v>24</v>
      </c>
      <c r="B28" s="7" t="s">
        <v>767</v>
      </c>
      <c r="C28" s="12">
        <v>2010628008</v>
      </c>
      <c r="D28" s="14" t="s">
        <v>17</v>
      </c>
      <c r="E28" s="7" t="s">
        <v>495</v>
      </c>
      <c r="F28" s="7" t="s">
        <v>744</v>
      </c>
      <c r="G28" s="13">
        <v>48</v>
      </c>
      <c r="H28" s="13">
        <v>1.1</v>
      </c>
      <c r="I28" s="13">
        <v>83.5</v>
      </c>
      <c r="J28" s="15">
        <f t="shared" si="0"/>
        <v>78.34</v>
      </c>
      <c r="K28" s="17">
        <f>RANK(J28,$J$5:$J65)</f>
        <v>24</v>
      </c>
      <c r="L28" s="17">
        <f>RANK(I28,$I$5:$I65)</f>
        <v>22</v>
      </c>
      <c r="M28" s="7"/>
      <c r="N28"/>
      <c r="O28"/>
    </row>
    <row r="29" s="4" customFormat="1" ht="15" customHeight="1" spans="1:15">
      <c r="A29" s="7">
        <v>25</v>
      </c>
      <c r="B29" s="7" t="s">
        <v>768</v>
      </c>
      <c r="C29" s="12">
        <v>2010628007</v>
      </c>
      <c r="D29" s="12" t="s">
        <v>17</v>
      </c>
      <c r="E29" s="12" t="s">
        <v>495</v>
      </c>
      <c r="F29" s="7" t="s">
        <v>744</v>
      </c>
      <c r="G29" s="13">
        <v>48</v>
      </c>
      <c r="H29" s="13">
        <v>2.1</v>
      </c>
      <c r="I29" s="13">
        <v>83.2</v>
      </c>
      <c r="J29" s="15">
        <f t="shared" si="0"/>
        <v>78.235</v>
      </c>
      <c r="K29" s="17">
        <f>RANK(J29,$J$5:$J66)</f>
        <v>25</v>
      </c>
      <c r="L29" s="17">
        <f>RANK(I29,$I$5:$I66)</f>
        <v>26</v>
      </c>
      <c r="M29" s="7"/>
      <c r="N29"/>
      <c r="O29"/>
    </row>
    <row r="30" s="4" customFormat="1" ht="15" customHeight="1" spans="1:15">
      <c r="A30" s="7">
        <v>26</v>
      </c>
      <c r="B30" s="7" t="s">
        <v>769</v>
      </c>
      <c r="C30" s="12">
        <v>2010628012</v>
      </c>
      <c r="D30" s="7" t="s">
        <v>17</v>
      </c>
      <c r="E30" s="7" t="s">
        <v>495</v>
      </c>
      <c r="F30" s="7" t="s">
        <v>744</v>
      </c>
      <c r="G30" s="13">
        <v>46</v>
      </c>
      <c r="H30" s="13">
        <v>2.4</v>
      </c>
      <c r="I30" s="13">
        <v>83.3</v>
      </c>
      <c r="J30" s="15">
        <f t="shared" si="0"/>
        <v>78.065</v>
      </c>
      <c r="K30" s="17">
        <f>RANK(J30,$J$5:$J67)</f>
        <v>26</v>
      </c>
      <c r="L30" s="17">
        <f>RANK(I30,$I$5:$I67)</f>
        <v>25</v>
      </c>
      <c r="M30" s="7"/>
      <c r="N30"/>
      <c r="O30"/>
    </row>
    <row r="31" s="4" customFormat="1" ht="15" customHeight="1" spans="1:15">
      <c r="A31" s="7">
        <v>27</v>
      </c>
      <c r="B31" s="7" t="s">
        <v>770</v>
      </c>
      <c r="C31" s="12">
        <v>2010628045</v>
      </c>
      <c r="D31" s="12" t="s">
        <v>17</v>
      </c>
      <c r="E31" s="12" t="s">
        <v>495</v>
      </c>
      <c r="F31" s="7" t="s">
        <v>744</v>
      </c>
      <c r="G31" s="13">
        <v>42.6</v>
      </c>
      <c r="H31" s="13">
        <v>0</v>
      </c>
      <c r="I31" s="13">
        <v>83.8</v>
      </c>
      <c r="J31" s="15">
        <f t="shared" si="0"/>
        <v>77.62</v>
      </c>
      <c r="K31" s="17">
        <f>RANK(J31,$J$5:$J68)</f>
        <v>27</v>
      </c>
      <c r="L31" s="17">
        <f>RANK(I31,$I$5:$I68)</f>
        <v>21</v>
      </c>
      <c r="M31" s="7"/>
      <c r="N31"/>
      <c r="O31"/>
    </row>
    <row r="32" s="4" customFormat="1" ht="15" customHeight="1" spans="1:15">
      <c r="A32" s="7">
        <v>28</v>
      </c>
      <c r="B32" s="7" t="s">
        <v>771</v>
      </c>
      <c r="C32" s="12">
        <v>2010628010</v>
      </c>
      <c r="D32" s="7" t="s">
        <v>17</v>
      </c>
      <c r="E32" s="7" t="s">
        <v>495</v>
      </c>
      <c r="F32" s="7" t="s">
        <v>744</v>
      </c>
      <c r="G32" s="13">
        <v>45</v>
      </c>
      <c r="H32" s="13">
        <v>0</v>
      </c>
      <c r="I32" s="13">
        <v>82.9</v>
      </c>
      <c r="J32" s="15">
        <f t="shared" si="0"/>
        <v>77.215</v>
      </c>
      <c r="K32" s="17">
        <f>RANK(J32,$J$5:$J69)</f>
        <v>28</v>
      </c>
      <c r="L32" s="17">
        <f>RANK(I32,$I$5:$I69)</f>
        <v>29</v>
      </c>
      <c r="M32" s="7"/>
      <c r="N32"/>
      <c r="O32"/>
    </row>
    <row r="33" s="4" customFormat="1" ht="15" customHeight="1" spans="1:15">
      <c r="A33" s="7">
        <v>29</v>
      </c>
      <c r="B33" s="7" t="s">
        <v>772</v>
      </c>
      <c r="C33" s="12">
        <v>2010628039</v>
      </c>
      <c r="D33" s="12" t="s">
        <v>17</v>
      </c>
      <c r="E33" s="12" t="s">
        <v>495</v>
      </c>
      <c r="F33" s="7" t="s">
        <v>744</v>
      </c>
      <c r="G33" s="13">
        <v>37</v>
      </c>
      <c r="H33" s="13">
        <v>0.1</v>
      </c>
      <c r="I33" s="13">
        <v>83.1</v>
      </c>
      <c r="J33" s="15">
        <f t="shared" si="0"/>
        <v>76.2</v>
      </c>
      <c r="K33" s="17">
        <f>RANK(J33,$J$5:$J70)</f>
        <v>29</v>
      </c>
      <c r="L33" s="17">
        <f>RANK(I33,$I$5:$I70)</f>
        <v>27</v>
      </c>
      <c r="M33" s="7"/>
      <c r="N33"/>
      <c r="O33"/>
    </row>
    <row r="34" s="4" customFormat="1" ht="15" customHeight="1" spans="1:15">
      <c r="A34" s="7">
        <v>30</v>
      </c>
      <c r="B34" s="7" t="s">
        <v>773</v>
      </c>
      <c r="C34" s="12">
        <v>2010628023</v>
      </c>
      <c r="D34" s="7" t="s">
        <v>17</v>
      </c>
      <c r="E34" s="7" t="s">
        <v>495</v>
      </c>
      <c r="F34" s="7" t="s">
        <v>744</v>
      </c>
      <c r="G34" s="13">
        <v>45</v>
      </c>
      <c r="H34" s="13">
        <v>0</v>
      </c>
      <c r="I34" s="13">
        <v>81.4</v>
      </c>
      <c r="J34" s="15">
        <f t="shared" si="0"/>
        <v>75.94</v>
      </c>
      <c r="K34" s="17">
        <f>RANK(J34,$J$5:$J71)</f>
        <v>30</v>
      </c>
      <c r="L34" s="17">
        <f>RANK(I34,$I$5:$I71)</f>
        <v>30</v>
      </c>
      <c r="M34" s="7"/>
      <c r="N34"/>
      <c r="O34"/>
    </row>
    <row r="35" s="4" customFormat="1" ht="15" customHeight="1" spans="1:15">
      <c r="A35" s="7">
        <v>31</v>
      </c>
      <c r="B35" s="7" t="s">
        <v>774</v>
      </c>
      <c r="C35" s="12">
        <v>2010628029</v>
      </c>
      <c r="D35" s="7" t="s">
        <v>17</v>
      </c>
      <c r="E35" s="7" t="s">
        <v>495</v>
      </c>
      <c r="F35" s="7" t="s">
        <v>744</v>
      </c>
      <c r="G35" s="13">
        <v>46</v>
      </c>
      <c r="H35" s="13">
        <v>2</v>
      </c>
      <c r="I35" s="13">
        <v>80.8</v>
      </c>
      <c r="J35" s="15">
        <f t="shared" si="0"/>
        <v>75.88</v>
      </c>
      <c r="K35" s="17">
        <f>RANK(J35,$J$5:$J72)</f>
        <v>31</v>
      </c>
      <c r="L35" s="17">
        <f>RANK(I35,$I$5:$I72)</f>
        <v>32</v>
      </c>
      <c r="M35" s="7"/>
      <c r="N35"/>
      <c r="O35"/>
    </row>
    <row r="36" s="4" customFormat="1" ht="15" customHeight="1" spans="1:15">
      <c r="A36" s="7">
        <v>32</v>
      </c>
      <c r="B36" s="7" t="s">
        <v>775</v>
      </c>
      <c r="C36" s="12">
        <v>2010628005</v>
      </c>
      <c r="D36" s="7" t="s">
        <v>703</v>
      </c>
      <c r="E36" s="7" t="s">
        <v>495</v>
      </c>
      <c r="F36" s="7" t="s">
        <v>744</v>
      </c>
      <c r="G36" s="13">
        <v>45</v>
      </c>
      <c r="H36" s="13">
        <v>1.5</v>
      </c>
      <c r="I36" s="13">
        <v>80.8</v>
      </c>
      <c r="J36" s="15">
        <f t="shared" si="0"/>
        <v>75.655</v>
      </c>
      <c r="K36" s="17">
        <f>RANK(J36,$J$5:$J73)</f>
        <v>32</v>
      </c>
      <c r="L36" s="17">
        <f>RANK(I36,$I$5:$I73)</f>
        <v>32</v>
      </c>
      <c r="M36" s="7"/>
      <c r="N36"/>
      <c r="O36"/>
    </row>
    <row r="37" s="4" customFormat="1" ht="15" customHeight="1" spans="1:15">
      <c r="A37" s="7">
        <v>33</v>
      </c>
      <c r="B37" s="7" t="s">
        <v>776</v>
      </c>
      <c r="C37" s="12">
        <v>2010628006</v>
      </c>
      <c r="D37" s="7" t="s">
        <v>17</v>
      </c>
      <c r="E37" s="7" t="s">
        <v>495</v>
      </c>
      <c r="F37" s="7" t="s">
        <v>744</v>
      </c>
      <c r="G37" s="13">
        <v>45</v>
      </c>
      <c r="H37" s="13">
        <v>0</v>
      </c>
      <c r="I37" s="13">
        <v>81</v>
      </c>
      <c r="J37" s="15">
        <f t="shared" si="0"/>
        <v>75.6</v>
      </c>
      <c r="K37" s="17">
        <f>RANK(J37,$J$5:$J74)</f>
        <v>33</v>
      </c>
      <c r="L37" s="17">
        <f>RANK(I37,$I$5:$I74)</f>
        <v>31</v>
      </c>
      <c r="M37" s="7"/>
      <c r="N37"/>
      <c r="O37"/>
    </row>
    <row r="38" s="4" customFormat="1" ht="15" customHeight="1" spans="1:15">
      <c r="A38" s="7">
        <v>34</v>
      </c>
      <c r="B38" s="7" t="s">
        <v>777</v>
      </c>
      <c r="C38" s="12">
        <v>2010628025</v>
      </c>
      <c r="D38" s="7" t="s">
        <v>17</v>
      </c>
      <c r="E38" s="7" t="s">
        <v>495</v>
      </c>
      <c r="F38" s="7" t="s">
        <v>744</v>
      </c>
      <c r="G38" s="13">
        <v>46</v>
      </c>
      <c r="H38" s="13">
        <v>2</v>
      </c>
      <c r="I38" s="13">
        <v>80.2</v>
      </c>
      <c r="J38" s="15">
        <f t="shared" si="0"/>
        <v>75.37</v>
      </c>
      <c r="K38" s="17">
        <f>RANK(J38,$J$5:$J75)</f>
        <v>34</v>
      </c>
      <c r="L38" s="17">
        <f>RANK(I38,$I$5:$I75)</f>
        <v>35</v>
      </c>
      <c r="M38" s="7"/>
      <c r="N38"/>
      <c r="O38"/>
    </row>
    <row r="39" s="4" customFormat="1" ht="15" customHeight="1" spans="1:15">
      <c r="A39" s="7">
        <v>35</v>
      </c>
      <c r="B39" s="7" t="s">
        <v>778</v>
      </c>
      <c r="C39" s="12">
        <v>2010628004</v>
      </c>
      <c r="D39" s="14" t="s">
        <v>17</v>
      </c>
      <c r="E39" s="7" t="s">
        <v>495</v>
      </c>
      <c r="F39" s="7" t="s">
        <v>744</v>
      </c>
      <c r="G39" s="13">
        <v>42</v>
      </c>
      <c r="H39" s="13">
        <v>1.4</v>
      </c>
      <c r="I39" s="13">
        <v>80.6</v>
      </c>
      <c r="J39" s="15">
        <f t="shared" si="0"/>
        <v>75.02</v>
      </c>
      <c r="K39" s="17">
        <f>RANK(J39,$J$5:$J76)</f>
        <v>35</v>
      </c>
      <c r="L39" s="17">
        <f>RANK(I39,$I$5:$I76)</f>
        <v>34</v>
      </c>
      <c r="M39" s="7"/>
      <c r="N39"/>
      <c r="O39"/>
    </row>
    <row r="40" s="4" customFormat="1" ht="15" customHeight="1" spans="1:15">
      <c r="A40" s="7">
        <v>36</v>
      </c>
      <c r="B40" s="7" t="s">
        <v>779</v>
      </c>
      <c r="C40" s="12">
        <v>2010628028</v>
      </c>
      <c r="D40" s="7" t="s">
        <v>17</v>
      </c>
      <c r="E40" s="7" t="s">
        <v>495</v>
      </c>
      <c r="F40" s="7" t="s">
        <v>744</v>
      </c>
      <c r="G40" s="13">
        <v>43</v>
      </c>
      <c r="H40" s="13">
        <v>4</v>
      </c>
      <c r="I40" s="13">
        <v>78.8</v>
      </c>
      <c r="J40" s="15">
        <f t="shared" si="0"/>
        <v>74.03</v>
      </c>
      <c r="K40" s="17">
        <f>RANK(J40,$J$5:$J77)</f>
        <v>36</v>
      </c>
      <c r="L40" s="17">
        <f>RANK(I40,$I$5:$I77)</f>
        <v>36</v>
      </c>
      <c r="M40" s="7"/>
      <c r="N40"/>
      <c r="O40"/>
    </row>
    <row r="41" s="4" customFormat="1" ht="15" customHeight="1" spans="1:15">
      <c r="A41" s="7">
        <v>37</v>
      </c>
      <c r="B41" s="7" t="s">
        <v>780</v>
      </c>
      <c r="C41" s="12">
        <v>2010628033</v>
      </c>
      <c r="D41" s="7" t="s">
        <v>17</v>
      </c>
      <c r="E41" s="7" t="s">
        <v>495</v>
      </c>
      <c r="F41" s="7" t="s">
        <v>744</v>
      </c>
      <c r="G41" s="13">
        <v>45</v>
      </c>
      <c r="H41" s="13">
        <v>0</v>
      </c>
      <c r="I41" s="13">
        <v>78</v>
      </c>
      <c r="J41" s="15">
        <f t="shared" si="0"/>
        <v>73.05</v>
      </c>
      <c r="K41" s="17">
        <f>RANK(J41,$J$5:$J78)</f>
        <v>37</v>
      </c>
      <c r="L41" s="17">
        <f>RANK(I41,$I$5:$I78)</f>
        <v>37</v>
      </c>
      <c r="M41" s="7"/>
      <c r="N41"/>
      <c r="O41"/>
    </row>
    <row r="42" s="4" customFormat="1" ht="15" customHeight="1" spans="1:15">
      <c r="A42" s="7">
        <v>38</v>
      </c>
      <c r="B42" s="7" t="s">
        <v>781</v>
      </c>
      <c r="C42" s="12">
        <v>2010628027</v>
      </c>
      <c r="D42" s="14" t="s">
        <v>17</v>
      </c>
      <c r="E42" s="7" t="s">
        <v>495</v>
      </c>
      <c r="F42" s="7" t="s">
        <v>744</v>
      </c>
      <c r="G42" s="13">
        <v>45</v>
      </c>
      <c r="H42" s="13">
        <v>0</v>
      </c>
      <c r="I42" s="13">
        <v>77.7</v>
      </c>
      <c r="J42" s="15">
        <f t="shared" si="0"/>
        <v>72.795</v>
      </c>
      <c r="K42" s="17">
        <f>RANK(J42,$J$5:$J79)</f>
        <v>38</v>
      </c>
      <c r="L42" s="17">
        <f>RANK(I42,$I$5:$I79)</f>
        <v>38</v>
      </c>
      <c r="M42" s="7"/>
      <c r="N42"/>
      <c r="O42"/>
    </row>
    <row r="43" spans="1:13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>
      <c r="A44"/>
      <c r="B44"/>
      <c r="C44"/>
      <c r="D44"/>
      <c r="E44"/>
      <c r="F44"/>
      <c r="G44"/>
      <c r="H44"/>
      <c r="I44"/>
      <c r="J44"/>
      <c r="K44"/>
      <c r="L44"/>
      <c r="M44"/>
    </row>
  </sheetData>
  <sheetProtection password="CC0B" sheet="1" objects="1"/>
  <mergeCells count="3">
    <mergeCell ref="A1:M1"/>
    <mergeCell ref="A2:M2"/>
    <mergeCell ref="A3:M3"/>
  </mergeCells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2020级会计学专业</vt:lpstr>
      <vt:lpstr>2020级ACCA专业</vt:lpstr>
      <vt:lpstr>2020级财务管理专业 </vt:lpstr>
      <vt:lpstr>2020级审计学专业 </vt:lpstr>
      <vt:lpstr>2020级会计学专业  (专升本) </vt:lpstr>
      <vt:lpstr>2020级财务管理专业  (专升本)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86157</dc:creator>
  <cp:lastModifiedBy>kjxy-L</cp:lastModifiedBy>
  <dcterms:created xsi:type="dcterms:W3CDTF">2023-09-17T09:07:00Z</dcterms:created>
  <dcterms:modified xsi:type="dcterms:W3CDTF">2023-09-17T10:36:57Z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4309F891BB214E108FF3EBE916B501FB_11</vt:lpwstr>
  </property>
  <property fmtid="{D5CDD505-2E9C-101B-9397-08002B2CF9AE}" pid="3" name="KSOProductBuildVer">
    <vt:lpwstr>2052-11.1.0.12650</vt:lpwstr>
  </property>
</Properties>
</file>